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M:\07_POLE_PA\02_CRMH\10_MARCHES\AO dématérialisés\21\AO en préparation\Dijon St Bénigne Flèche grue 2025\"/>
    </mc:Choice>
  </mc:AlternateContent>
  <xr:revisionPtr revIDLastSave="0" documentId="13_ncr:1_{89F3E85A-E176-490E-A2B1-AA81312F46A4}" xr6:coauthVersionLast="47" xr6:coauthVersionMax="47" xr10:uidLastSave="{00000000-0000-0000-0000-000000000000}"/>
  <bookViews>
    <workbookView xWindow="-22440" yWindow="1155" windowWidth="21600" windowHeight="11715" tabRatio="500" activeTab="3" xr2:uid="{00000000-000D-0000-FFFF-FFFF00000000}"/>
  </bookViews>
  <sheets>
    <sheet name="DPGF" sheetId="1" r:id="rId1"/>
    <sheet name="BPU" sheetId="2" r:id="rId2"/>
    <sheet name="RECAP" sheetId="3" r:id="rId3"/>
    <sheet name="DEPENSES CONTROLEES" sheetId="4" r:id="rId4"/>
  </sheets>
  <definedNames>
    <definedName name="_Toc31899442" localSheetId="1">BPU!#REF!</definedName>
    <definedName name="_Toc31899442" localSheetId="3">'DEPENSES CONTROLEES'!#REF!</definedName>
    <definedName name="_Toc31899442" localSheetId="0">DPGF!#REF!</definedName>
    <definedName name="_Toc31899442" localSheetId="2">RECAP!#REF!</definedName>
    <definedName name="_Toc393279063" localSheetId="1">BPU!#REF!</definedName>
    <definedName name="_Toc393279063" localSheetId="3">'DEPENSES CONTROLEES'!#REF!</definedName>
    <definedName name="_Toc393279063" localSheetId="0">DPGF!#REF!</definedName>
    <definedName name="_Toc393279063" localSheetId="2">RECAP!#REF!</definedName>
    <definedName name="_Toc9850941" localSheetId="1">BPU!#REF!</definedName>
    <definedName name="_Toc9850941" localSheetId="3">'DEPENSES CONTROLEES'!#REF!</definedName>
    <definedName name="_Toc9850941" localSheetId="0">DPGF!#REF!</definedName>
    <definedName name="_Toc9850941" localSheetId="2">RECAP!#REF!</definedName>
    <definedName name="_Toc9850946" localSheetId="1">BPU!#REF!</definedName>
    <definedName name="_Toc9850946" localSheetId="3">'DEPENSES CONTROLEES'!#REF!</definedName>
    <definedName name="_Toc9850946" localSheetId="0">DPGF!#REF!</definedName>
    <definedName name="_Toc9850946" localSheetId="2">RECAP!#REF!</definedName>
    <definedName name="_Toc9850947" localSheetId="1">BPU!#REF!</definedName>
    <definedName name="_Toc9850947" localSheetId="3">'DEPENSES CONTROLEES'!#REF!</definedName>
    <definedName name="_Toc9850947" localSheetId="0">DPGF!#REF!</definedName>
    <definedName name="_Toc9850947" localSheetId="2">RECAP!#REF!</definedName>
    <definedName name="_Toc9850948" localSheetId="1">BPU!#REF!</definedName>
    <definedName name="_Toc9850948" localSheetId="3">'DEPENSES CONTROLEES'!#REF!</definedName>
    <definedName name="_Toc9850948" localSheetId="0">DPGF!#REF!</definedName>
    <definedName name="_Toc9850948" localSheetId="2">RECAP!#REF!</definedName>
    <definedName name="_xlnm.Print_Titles" localSheetId="1">BPU!$1:$1</definedName>
    <definedName name="_xlnm.Print_Titles" localSheetId="3">'DEPENSES CONTROLEES'!$1:$1</definedName>
    <definedName name="_xlnm.Print_Titles" localSheetId="0">DPGF!$1:$1</definedName>
    <definedName name="_xlnm.Print_Titles" localSheetId="2">RECAP!$1:$1</definedName>
    <definedName name="_xlnm.Print_Area" localSheetId="1">BPU!$A$1:$G$32</definedName>
    <definedName name="_xlnm.Print_Area" localSheetId="3">'DEPENSES CONTROLEES'!$A$1:$G$18</definedName>
    <definedName name="_xlnm.Print_Area" localSheetId="0">DPGF!$A$1:$H$104</definedName>
    <definedName name="_xlnm.Print_Area" localSheetId="2">RECAP!$A$1:$D$29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4" i="3" l="1"/>
  <c r="B2" i="3"/>
  <c r="B19" i="3" s="1"/>
  <c r="C22" i="2"/>
  <c r="C17" i="2"/>
  <c r="A15" i="2"/>
  <c r="C14" i="2"/>
  <c r="A13" i="2"/>
  <c r="A12" i="2"/>
  <c r="G11" i="2"/>
  <c r="G14" i="2" s="1"/>
  <c r="G19" i="2" s="1"/>
  <c r="A10" i="2"/>
  <c r="A9" i="2"/>
  <c r="C90" i="1"/>
  <c r="C85" i="1"/>
  <c r="C82" i="1"/>
  <c r="A81" i="1"/>
  <c r="A80" i="1"/>
  <c r="H79" i="1"/>
  <c r="A78" i="1"/>
  <c r="H77" i="1"/>
  <c r="E77" i="1"/>
  <c r="H76" i="1"/>
  <c r="H75" i="1"/>
  <c r="A74" i="1"/>
  <c r="A73" i="1"/>
  <c r="A72" i="1"/>
  <c r="H71" i="1"/>
  <c r="A70" i="1"/>
  <c r="A69" i="1"/>
  <c r="A68" i="1"/>
  <c r="A67" i="1"/>
  <c r="A66" i="1"/>
  <c r="C65" i="1"/>
  <c r="A64" i="1"/>
  <c r="A63" i="1"/>
  <c r="H62" i="1"/>
  <c r="E62" i="1"/>
  <c r="H61" i="1"/>
  <c r="A60" i="1"/>
  <c r="A59" i="1"/>
  <c r="A58" i="1"/>
  <c r="A57" i="1"/>
  <c r="A56" i="1"/>
  <c r="C55" i="1"/>
  <c r="A54" i="1"/>
  <c r="A53" i="1"/>
  <c r="H52" i="1"/>
  <c r="H55" i="1" s="1"/>
  <c r="A51" i="1"/>
  <c r="A50" i="1"/>
  <c r="A49" i="1"/>
  <c r="A48" i="1"/>
  <c r="A47" i="1"/>
  <c r="C46" i="1"/>
  <c r="A45" i="1"/>
  <c r="A44" i="1"/>
  <c r="H43" i="1"/>
  <c r="E43" i="1"/>
  <c r="H42" i="1"/>
  <c r="B41" i="1"/>
  <c r="B51" i="1" s="1"/>
  <c r="B60" i="1" s="1"/>
  <c r="B74" i="1" s="1"/>
  <c r="A41" i="1"/>
  <c r="A40" i="1"/>
  <c r="A39" i="1"/>
  <c r="A38" i="1"/>
  <c r="A37" i="1"/>
  <c r="C36" i="1"/>
  <c r="A35" i="1"/>
  <c r="A34" i="1"/>
  <c r="A32" i="1"/>
  <c r="A31" i="1"/>
  <c r="H30" i="1"/>
  <c r="H29" i="1"/>
  <c r="H28" i="1"/>
  <c r="A27" i="1"/>
  <c r="A26" i="1"/>
  <c r="H25" i="1"/>
  <c r="A24" i="1"/>
  <c r="H23" i="1"/>
  <c r="A22" i="1"/>
  <c r="H21" i="1"/>
  <c r="A20" i="1"/>
  <c r="H19" i="1"/>
  <c r="A18" i="1"/>
  <c r="A17" i="1"/>
  <c r="A16" i="1"/>
  <c r="A15" i="1"/>
  <c r="C14" i="1"/>
  <c r="A13" i="1"/>
  <c r="A12" i="1"/>
  <c r="H11" i="1"/>
  <c r="H14" i="1" s="1"/>
  <c r="A10" i="1"/>
  <c r="H82" i="1" l="1"/>
  <c r="H65" i="1"/>
  <c r="H46" i="1"/>
  <c r="H33" i="1"/>
  <c r="H36" i="1" s="1"/>
  <c r="A11" i="2"/>
  <c r="A14" i="2" s="1"/>
  <c r="G17" i="2"/>
  <c r="A11" i="1"/>
  <c r="H85" i="1" l="1"/>
  <c r="H87" i="1" s="1"/>
  <c r="H90" i="1" s="1"/>
  <c r="G22" i="2"/>
  <c r="D10" i="3"/>
  <c r="A19" i="1"/>
  <c r="A14" i="1"/>
  <c r="D7" i="3" l="1"/>
  <c r="D14" i="3" s="1"/>
  <c r="D16" i="3" s="1"/>
  <c r="D19" i="3" s="1"/>
  <c r="A21" i="1"/>
  <c r="A23" i="1" l="1"/>
  <c r="A25" i="1" l="1"/>
  <c r="A28" i="1"/>
  <c r="A29" i="1" s="1"/>
  <c r="A30" i="1" l="1"/>
  <c r="A33" i="1" s="1"/>
  <c r="A36" i="1" s="1"/>
  <c r="A42" i="1" l="1"/>
  <c r="A43" i="1" s="1"/>
  <c r="A46" i="1" s="1"/>
  <c r="A52" i="1" s="1"/>
  <c r="A55" i="1" s="1"/>
  <c r="A61" i="1" s="1"/>
  <c r="A62" i="1" s="1"/>
  <c r="A65" i="1" s="1"/>
  <c r="A71" i="1" s="1"/>
  <c r="A75" i="1" s="1"/>
  <c r="A76" i="1" s="1"/>
  <c r="A77" i="1" s="1"/>
  <c r="A79" i="1" s="1"/>
  <c r="A82" i="1" s="1"/>
</calcChain>
</file>

<file path=xl/sharedStrings.xml><?xml version="1.0" encoding="utf-8"?>
<sst xmlns="http://schemas.openxmlformats.org/spreadsheetml/2006/main" count="132" uniqueCount="75">
  <si>
    <t>N° Art</t>
  </si>
  <si>
    <t>CCTP</t>
  </si>
  <si>
    <t>DESIGNATION DES OUVRAGES</t>
  </si>
  <si>
    <t>Unit.</t>
  </si>
  <si>
    <t>Quantité</t>
  </si>
  <si>
    <t xml:space="preserve">Quantité proposée par l'entreprise </t>
  </si>
  <si>
    <t>Prix unitaires</t>
  </si>
  <si>
    <t>Montants</t>
  </si>
  <si>
    <t xml:space="preserve">LOT 02 : GRUE ET CONDUCTEUR DE GRUE </t>
  </si>
  <si>
    <t>PARTIE FORFAITAIRE - DPGF</t>
  </si>
  <si>
    <t>TRANCHE OPTIONNELLE 01 : Grue / Tabouret métallique</t>
  </si>
  <si>
    <t>3.1</t>
  </si>
  <si>
    <t>TRAVAUX PRÉPARATOIRES</t>
  </si>
  <si>
    <t>3.1.1</t>
  </si>
  <si>
    <t>Élagage d'arbres</t>
  </si>
  <si>
    <t>Ens</t>
  </si>
  <si>
    <t>………………………………………………....…</t>
  </si>
  <si>
    <t>3.2</t>
  </si>
  <si>
    <t>GRUE</t>
  </si>
  <si>
    <t>3.2.1</t>
  </si>
  <si>
    <t>Sondages racinaires préalables</t>
  </si>
  <si>
    <t>3.2.2</t>
  </si>
  <si>
    <t>Dépose en conservation de pavage</t>
  </si>
  <si>
    <t>m²</t>
  </si>
  <si>
    <t>3.2.3</t>
  </si>
  <si>
    <t>Sondage complémentaire - Mission géotechnique G3</t>
  </si>
  <si>
    <t>3.2.4</t>
  </si>
  <si>
    <t>Fondation BA sur micropieux</t>
  </si>
  <si>
    <t>3.2.5</t>
  </si>
  <si>
    <t>Mise en place d'une grue fixe</t>
  </si>
  <si>
    <t>- Amenée et mise en place</t>
  </si>
  <si>
    <t>- Location et entretien</t>
  </si>
  <si>
    <t>mois</t>
  </si>
  <si>
    <t xml:space="preserve">- Mise à disposition d'un grutier </t>
  </si>
  <si>
    <t>Sous total H.T. GRUE</t>
  </si>
  <si>
    <t>………................………………………………..…</t>
  </si>
  <si>
    <t>………................……………………………......</t>
  </si>
  <si>
    <t xml:space="preserve">TRANCHE OPTIONNELLE 2 : Dépose de la flèche </t>
  </si>
  <si>
    <t>………................……………………………….…</t>
  </si>
  <si>
    <t>TRANCHE OPTIONNELLE 3 : Restauration en atelier</t>
  </si>
  <si>
    <t>TRANCHE OPTIONNELLE 4 : Repose de la souche</t>
  </si>
  <si>
    <t>TRANCHE OPTIONNELLE 05 : Repose de l'aiguille et replis des installations</t>
  </si>
  <si>
    <t>Démolition de la fondation BA de la grue</t>
  </si>
  <si>
    <t>m3</t>
  </si>
  <si>
    <t>- Replis et évacuation</t>
  </si>
  <si>
    <t>3.2.6</t>
  </si>
  <si>
    <t>Chargement et évacuation des gravois</t>
  </si>
  <si>
    <t xml:space="preserve">T.V.A. 20 %   </t>
  </si>
  <si>
    <t>Les quantités indiquées dans le cadre de décomposition du prix global et forfaitaire ci-dessus sont fixées par le Maître d'Œuvre, elles sont données à titre indicatif et ne revêtent pas un caractère contratuel. Il appartient à l'entrepreneur, préalablement à la remise de son offre, de vérifier celles-ci et éventuellement de les modifier en fonction de ses propres calculs.</t>
  </si>
  <si>
    <t xml:space="preserve">A                                                    Le </t>
  </si>
  <si>
    <t>L'entrepreneur</t>
  </si>
  <si>
    <t>PARTIE A PRIX UNITAIRE - BPU</t>
  </si>
  <si>
    <t>Complément de micropieux de 5,00ml suivant résultat études complémentaires</t>
  </si>
  <si>
    <t>ml</t>
  </si>
  <si>
    <t>………...........….…………………</t>
  </si>
  <si>
    <t>………................….……………</t>
  </si>
  <si>
    <t>………................……………….</t>
  </si>
  <si>
    <t>RECAPITULATION</t>
  </si>
  <si>
    <t>TOTAL PARTIE FORFAITAIRE ….............................................................</t>
  </si>
  <si>
    <t>TOTAL PARTIE A PRIX UNITAIRE ….........................................................</t>
  </si>
  <si>
    <t>…………………………………………………</t>
  </si>
  <si>
    <t>T.V.A. 20 %</t>
  </si>
  <si>
    <t xml:space="preserve">TRAVAUX EN DEPENSES CONTROLEES ET INDEMNISATIONS </t>
  </si>
  <si>
    <t>Ne pas inclure dans le montant Total de l'Offre</t>
  </si>
  <si>
    <t>Taux horaires pour le chiffrage de travaux modificatifs ou horaires exceptionnels</t>
  </si>
  <si>
    <t>Pour travaux modificatifs de toute nature suivant attachements à faire valider par le maître d'œuvre
ou pour en horaires exceptionnels</t>
  </si>
  <si>
    <t xml:space="preserve">JOURS DE SEMAINE </t>
  </si>
  <si>
    <t xml:space="preserve">Grutier </t>
  </si>
  <si>
    <t>€ HT / h</t>
  </si>
  <si>
    <t>Coefficients de majoration des taux horaires ci-avant pour travail hors des jours et heures ouvrés :</t>
  </si>
  <si>
    <t>SAMEDI</t>
  </si>
  <si>
    <t>x</t>
  </si>
  <si>
    <t>coeff.</t>
  </si>
  <si>
    <t>DIMANCHE</t>
  </si>
  <si>
    <t>DE NUIT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</si>
</sst>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[$€]_-;\-* #,##0.00\ [$€]_-;_-* \-??\ [$€]_-;_-@_-"/>
    <numFmt numFmtId="165" formatCode="_-* #,##0.00\ _€_-;\-* #,##0.00\ _€_-;_-* \-??\ _€_-;_-@_-"/>
    <numFmt numFmtId="166" formatCode="_-* #,##0.00\ _F_-;\-* #,##0.00\ _F_-;_-* \-??\ _F_-;_-@_-"/>
    <numFmt numFmtId="167" formatCode="_-* #,##0.00&quot; F&quot;_-;\-* #,##0.00&quot; F&quot;_-;_-* \-??&quot; F&quot;_-;_-@_-"/>
    <numFmt numFmtId="168" formatCode="0\ %"/>
    <numFmt numFmtId="169" formatCode="_-* #,##0.00_-;\-* #,##0.00_-;_-* \-??_-;_-@_-"/>
    <numFmt numFmtId="170" formatCode="#,##0.000"/>
    <numFmt numFmtId="171" formatCode="#,##0.00\ _€"/>
    <numFmt numFmtId="172" formatCode="#,##0.00&quot; €&quot;"/>
  </numFmts>
  <fonts count="17" x14ac:knownFonts="1">
    <font>
      <sz val="11"/>
      <color theme="1"/>
      <name val="Arial"/>
      <family val="2"/>
      <charset val="1"/>
    </font>
    <font>
      <b/>
      <sz val="12"/>
      <name val="Times New Roman"/>
      <family val="1"/>
      <charset val="1"/>
    </font>
    <font>
      <sz val="11"/>
      <name val="Times New Roman"/>
      <family val="1"/>
      <charset val="1"/>
    </font>
    <font>
      <sz val="10"/>
      <name val="Arial"/>
      <family val="2"/>
      <charset val="1"/>
    </font>
    <font>
      <sz val="10"/>
      <name val="Times New Roman"/>
      <family val="1"/>
      <charset val="1"/>
    </font>
    <font>
      <b/>
      <sz val="10"/>
      <name val="Arial"/>
      <family val="2"/>
      <charset val="1"/>
    </font>
    <font>
      <b/>
      <sz val="10"/>
      <color theme="1"/>
      <name val="Arial"/>
      <family val="2"/>
      <charset val="1"/>
    </font>
    <font>
      <sz val="10"/>
      <color theme="1"/>
      <name val="Arial"/>
      <family val="2"/>
      <charset val="1"/>
    </font>
    <font>
      <b/>
      <sz val="12"/>
      <name val="Arial"/>
      <family val="2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b/>
      <sz val="11"/>
      <color theme="1"/>
      <name val="Arial"/>
      <family val="2"/>
      <charset val="1"/>
    </font>
    <font>
      <i/>
      <sz val="10"/>
      <name val="Arial"/>
      <family val="2"/>
      <charset val="1"/>
    </font>
    <font>
      <i/>
      <sz val="8"/>
      <name val="Arial"/>
      <family val="2"/>
      <charset val="1"/>
    </font>
    <font>
      <sz val="8"/>
      <name val="Arial"/>
      <family val="2"/>
      <charset val="1"/>
    </font>
    <font>
      <i/>
      <u/>
      <sz val="10"/>
      <name val="Arial"/>
      <family val="2"/>
      <charset val="1"/>
    </font>
    <font>
      <sz val="11"/>
      <color theme="1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rgb="FFC0C0C0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0"/>
        <bgColor rgb="FFFFFFCC"/>
      </patternFill>
    </fill>
  </fills>
  <borders count="18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rgb="FF339966"/>
      </top>
      <bottom style="medium">
        <color rgb="FF33996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6">
    <xf numFmtId="0" fontId="0" fillId="0" borderId="0"/>
    <xf numFmtId="169" fontId="16" fillId="0" borderId="0" applyBorder="0" applyProtection="0"/>
    <xf numFmtId="0" fontId="1" fillId="0" borderId="1">
      <alignment horizontal="center" vertical="top" wrapText="1"/>
    </xf>
    <xf numFmtId="49" fontId="2" fillId="0" borderId="0">
      <alignment vertical="top" wrapText="1"/>
    </xf>
    <xf numFmtId="164" fontId="16" fillId="0" borderId="0" applyBorder="0" applyProtection="0"/>
    <xf numFmtId="165" fontId="16" fillId="0" borderId="0" applyBorder="0" applyProtection="0"/>
    <xf numFmtId="165" fontId="16" fillId="0" borderId="0" applyBorder="0" applyProtection="0"/>
    <xf numFmtId="166" fontId="16" fillId="0" borderId="0" applyBorder="0" applyProtection="0"/>
    <xf numFmtId="0" fontId="16" fillId="0" borderId="0" applyBorder="0" applyProtection="0"/>
    <xf numFmtId="0" fontId="16" fillId="0" borderId="0" applyBorder="0" applyProtection="0"/>
    <xf numFmtId="0" fontId="16" fillId="0" borderId="0" applyBorder="0" applyProtection="0"/>
    <xf numFmtId="0" fontId="16" fillId="0" borderId="0" applyBorder="0" applyProtection="0"/>
    <xf numFmtId="0" fontId="16" fillId="0" borderId="0" applyBorder="0" applyProtection="0"/>
    <xf numFmtId="0" fontId="16" fillId="0" borderId="0" applyBorder="0" applyProtection="0"/>
    <xf numFmtId="0" fontId="16" fillId="0" borderId="0" applyBorder="0" applyProtection="0"/>
    <xf numFmtId="0" fontId="16" fillId="0" borderId="0" applyBorder="0" applyProtection="0"/>
    <xf numFmtId="165" fontId="16" fillId="0" borderId="0" applyBorder="0" applyProtection="0"/>
    <xf numFmtId="165" fontId="16" fillId="0" borderId="0" applyBorder="0" applyProtection="0"/>
    <xf numFmtId="165" fontId="16" fillId="0" borderId="0" applyBorder="0" applyProtection="0"/>
    <xf numFmtId="167" fontId="16" fillId="0" borderId="0" applyBorder="0" applyProtection="0"/>
    <xf numFmtId="4" fontId="3" fillId="0" borderId="0" applyBorder="0">
      <alignment horizontal="center"/>
    </xf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3" fillId="0" borderId="0"/>
    <xf numFmtId="0" fontId="4" fillId="0" borderId="0"/>
    <xf numFmtId="168" fontId="16" fillId="0" borderId="0" applyBorder="0" applyProtection="0"/>
    <xf numFmtId="168" fontId="16" fillId="0" borderId="0" applyBorder="0" applyProtection="0"/>
    <xf numFmtId="168" fontId="16" fillId="0" borderId="0" applyBorder="0" applyProtection="0"/>
    <xf numFmtId="0" fontId="5" fillId="0" borderId="0">
      <alignment horizontal="left" wrapText="1" indent="1" shrinkToFit="1"/>
    </xf>
    <xf numFmtId="0" fontId="3" fillId="0" borderId="0" applyBorder="0">
      <alignment horizontal="center" wrapText="1" shrinkToFit="1"/>
    </xf>
  </cellStyleXfs>
  <cellXfs count="148">
    <xf numFmtId="0" fontId="0" fillId="0" borderId="0" xfId="0"/>
    <xf numFmtId="0" fontId="14" fillId="0" borderId="3" xfId="22" applyFont="1" applyBorder="1" applyAlignment="1">
      <alignment horizontal="left" vertical="center" wrapText="1"/>
    </xf>
    <xf numFmtId="4" fontId="13" fillId="0" borderId="3" xfId="22" applyNumberFormat="1" applyFont="1" applyBorder="1" applyAlignment="1">
      <alignment horizontal="center" vertical="center"/>
    </xf>
    <xf numFmtId="0" fontId="5" fillId="0" borderId="3" xfId="22" applyFont="1" applyBorder="1" applyAlignment="1">
      <alignment horizontal="center" vertical="center"/>
    </xf>
    <xf numFmtId="0" fontId="12" fillId="0" borderId="0" xfId="23" applyFont="1" applyBorder="1" applyAlignment="1">
      <alignment horizontal="left" vertical="center" wrapText="1"/>
    </xf>
    <xf numFmtId="0" fontId="5" fillId="0" borderId="11" xfId="28" applyFont="1" applyBorder="1" applyAlignment="1">
      <alignment horizontal="left"/>
    </xf>
    <xf numFmtId="0" fontId="5" fillId="0" borderId="3" xfId="28" applyFont="1" applyBorder="1" applyAlignment="1">
      <alignment horizontal="left"/>
    </xf>
    <xf numFmtId="0" fontId="5" fillId="0" borderId="3" xfId="28" applyFont="1" applyBorder="1" applyAlignment="1">
      <alignment horizontal="center"/>
    </xf>
    <xf numFmtId="0" fontId="0" fillId="0" borderId="0" xfId="0" applyAlignment="1">
      <alignment vertical="top"/>
    </xf>
    <xf numFmtId="0" fontId="6" fillId="2" borderId="2" xfId="28" applyFont="1" applyFill="1" applyBorder="1" applyAlignment="1">
      <alignment horizontal="center" vertical="top" wrapText="1"/>
    </xf>
    <xf numFmtId="0" fontId="5" fillId="2" borderId="2" xfId="28" applyFont="1" applyFill="1" applyBorder="1" applyAlignment="1">
      <alignment horizontal="center" vertical="center"/>
    </xf>
    <xf numFmtId="4" fontId="5" fillId="2" borderId="2" xfId="28" applyNumberFormat="1" applyFont="1" applyFill="1" applyBorder="1" applyAlignment="1">
      <alignment horizontal="center" vertical="center"/>
    </xf>
    <xf numFmtId="4" fontId="5" fillId="2" borderId="2" xfId="28" applyNumberFormat="1" applyFont="1" applyFill="1" applyBorder="1" applyAlignment="1">
      <alignment horizontal="center" vertical="center" wrapText="1"/>
    </xf>
    <xf numFmtId="165" fontId="5" fillId="2" borderId="2" xfId="5" applyFont="1" applyFill="1" applyBorder="1" applyAlignment="1" applyProtection="1">
      <alignment horizontal="center" vertical="center"/>
    </xf>
    <xf numFmtId="0" fontId="7" fillId="0" borderId="3" xfId="28" applyFont="1" applyBorder="1" applyAlignment="1">
      <alignment horizontal="center" vertical="top"/>
    </xf>
    <xf numFmtId="0" fontId="3" fillId="0" borderId="3" xfId="28" applyFont="1" applyBorder="1" applyAlignment="1">
      <alignment horizontal="left" vertical="center"/>
    </xf>
    <xf numFmtId="0" fontId="3" fillId="0" borderId="0" xfId="28" applyFont="1" applyAlignment="1">
      <alignment horizontal="center"/>
    </xf>
    <xf numFmtId="4" fontId="3" fillId="0" borderId="3" xfId="28" applyNumberFormat="1" applyFont="1" applyBorder="1" applyAlignment="1">
      <alignment horizontal="center"/>
    </xf>
    <xf numFmtId="165" fontId="3" fillId="0" borderId="3" xfId="5" applyFont="1" applyBorder="1" applyAlignment="1" applyProtection="1">
      <alignment horizontal="center"/>
    </xf>
    <xf numFmtId="0" fontId="5" fillId="2" borderId="2" xfId="28" applyFont="1" applyFill="1" applyBorder="1" applyAlignment="1">
      <alignment horizontal="center" vertical="center" wrapText="1"/>
    </xf>
    <xf numFmtId="0" fontId="5" fillId="0" borderId="3" xfId="28" applyFont="1" applyBorder="1" applyAlignment="1">
      <alignment horizontal="left" vertical="center"/>
    </xf>
    <xf numFmtId="0" fontId="8" fillId="2" borderId="2" xfId="28" applyFont="1" applyFill="1" applyBorder="1" applyAlignment="1">
      <alignment horizontal="center" vertical="center"/>
    </xf>
    <xf numFmtId="0" fontId="5" fillId="2" borderId="3" xfId="28" applyFont="1" applyFill="1" applyBorder="1" applyAlignment="1">
      <alignment horizontal="left" vertical="center" indent="1"/>
    </xf>
    <xf numFmtId="0" fontId="3" fillId="0" borderId="3" xfId="30" applyFont="1" applyBorder="1" applyAlignment="1">
      <alignment horizontal="center" vertical="top" wrapText="1"/>
    </xf>
    <xf numFmtId="0" fontId="5" fillId="0" borderId="3" xfId="28" applyFont="1" applyBorder="1" applyAlignment="1">
      <alignment horizontal="left" vertical="center" indent="1"/>
    </xf>
    <xf numFmtId="3" fontId="3" fillId="0" borderId="3" xfId="28" applyNumberFormat="1" applyFont="1" applyBorder="1" applyAlignment="1">
      <alignment horizontal="center"/>
    </xf>
    <xf numFmtId="0" fontId="5" fillId="0" borderId="3" xfId="28" applyFont="1" applyBorder="1" applyAlignment="1">
      <alignment horizontal="center" vertical="center" wrapText="1"/>
    </xf>
    <xf numFmtId="165" fontId="3" fillId="0" borderId="4" xfId="5" applyFont="1" applyBorder="1" applyAlignment="1" applyProtection="1">
      <alignment horizontal="center"/>
    </xf>
    <xf numFmtId="0" fontId="5" fillId="0" borderId="3" xfId="28" applyFont="1" applyBorder="1" applyAlignment="1">
      <alignment horizontal="right" vertical="center" wrapText="1"/>
    </xf>
    <xf numFmtId="165" fontId="5" fillId="0" borderId="3" xfId="5" applyFont="1" applyBorder="1" applyAlignment="1" applyProtection="1">
      <alignment horizontal="center"/>
    </xf>
    <xf numFmtId="169" fontId="5" fillId="2" borderId="3" xfId="1" applyFont="1" applyFill="1" applyBorder="1" applyAlignment="1" applyProtection="1">
      <alignment horizontal="left" vertical="center" indent="1"/>
    </xf>
    <xf numFmtId="0" fontId="5" fillId="0" borderId="3" xfId="28" applyFont="1" applyBorder="1" applyAlignment="1">
      <alignment horizontal="left" vertical="center" wrapText="1" indent="1"/>
    </xf>
    <xf numFmtId="0" fontId="3" fillId="0" borderId="3" xfId="28" applyFont="1" applyBorder="1" applyAlignment="1">
      <alignment horizontal="left" vertical="center" indent="2"/>
    </xf>
    <xf numFmtId="0" fontId="3" fillId="0" borderId="5" xfId="30" applyFont="1" applyBorder="1" applyAlignment="1">
      <alignment horizontal="center" vertical="top" wrapText="1"/>
    </xf>
    <xf numFmtId="0" fontId="5" fillId="0" borderId="5" xfId="28" applyFont="1" applyBorder="1" applyAlignment="1">
      <alignment horizontal="center" vertical="center" wrapText="1"/>
    </xf>
    <xf numFmtId="0" fontId="3" fillId="0" borderId="6" xfId="28" applyFont="1" applyBorder="1" applyAlignment="1">
      <alignment horizontal="center"/>
    </xf>
    <xf numFmtId="3" fontId="3" fillId="0" borderId="5" xfId="28" applyNumberFormat="1" applyFont="1" applyBorder="1" applyAlignment="1">
      <alignment horizontal="center"/>
    </xf>
    <xf numFmtId="165" fontId="3" fillId="0" borderId="5" xfId="5" applyFont="1" applyBorder="1" applyAlignment="1" applyProtection="1">
      <alignment horizontal="center"/>
    </xf>
    <xf numFmtId="0" fontId="9" fillId="0" borderId="3" xfId="28" applyFont="1" applyBorder="1" applyAlignment="1">
      <alignment horizontal="right" vertical="center" wrapText="1"/>
    </xf>
    <xf numFmtId="165" fontId="9" fillId="0" borderId="3" xfId="5" applyFont="1" applyBorder="1" applyAlignment="1" applyProtection="1">
      <alignment horizontal="center" vertical="center"/>
    </xf>
    <xf numFmtId="0" fontId="3" fillId="0" borderId="4" xfId="30" applyFont="1" applyBorder="1" applyAlignment="1">
      <alignment horizontal="center" vertical="top" wrapText="1"/>
    </xf>
    <xf numFmtId="0" fontId="5" fillId="0" borderId="4" xfId="28" applyFont="1" applyBorder="1" applyAlignment="1">
      <alignment horizontal="center" vertical="center" wrapText="1"/>
    </xf>
    <xf numFmtId="0" fontId="3" fillId="0" borderId="7" xfId="28" applyFont="1" applyBorder="1" applyAlignment="1">
      <alignment horizontal="center"/>
    </xf>
    <xf numFmtId="3" fontId="3" fillId="0" borderId="4" xfId="28" applyNumberFormat="1" applyFont="1" applyBorder="1" applyAlignment="1">
      <alignment horizontal="center"/>
    </xf>
    <xf numFmtId="0" fontId="3" fillId="0" borderId="0" xfId="28" applyFont="1" applyBorder="1" applyAlignment="1">
      <alignment horizontal="center"/>
    </xf>
    <xf numFmtId="0" fontId="9" fillId="0" borderId="3" xfId="28" applyFont="1" applyBorder="1" applyAlignment="1">
      <alignment horizontal="right" vertical="center"/>
    </xf>
    <xf numFmtId="165" fontId="9" fillId="0" borderId="3" xfId="5" applyFont="1" applyBorder="1" applyAlignment="1" applyProtection="1">
      <alignment horizontal="center"/>
    </xf>
    <xf numFmtId="0" fontId="8" fillId="2" borderId="2" xfId="28" applyFont="1" applyFill="1" applyBorder="1" applyAlignment="1">
      <alignment horizontal="center" vertical="center" wrapText="1"/>
    </xf>
    <xf numFmtId="170" fontId="3" fillId="0" borderId="3" xfId="28" applyNumberFormat="1" applyFont="1" applyBorder="1" applyAlignment="1">
      <alignment horizontal="center"/>
    </xf>
    <xf numFmtId="165" fontId="3" fillId="0" borderId="3" xfId="5" applyFont="1" applyBorder="1" applyAlignment="1" applyProtection="1">
      <alignment horizontal="left"/>
    </xf>
    <xf numFmtId="0" fontId="5" fillId="0" borderId="3" xfId="28" applyFont="1" applyBorder="1" applyAlignment="1">
      <alignment horizontal="right" vertical="center" wrapText="1" indent="1"/>
    </xf>
    <xf numFmtId="0" fontId="10" fillId="0" borderId="0" xfId="28" applyFont="1" applyAlignment="1">
      <alignment horizontal="center"/>
    </xf>
    <xf numFmtId="3" fontId="10" fillId="0" borderId="3" xfId="28" applyNumberFormat="1" applyFont="1" applyBorder="1" applyAlignment="1">
      <alignment horizontal="center"/>
    </xf>
    <xf numFmtId="165" fontId="10" fillId="0" borderId="3" xfId="5" applyFont="1" applyBorder="1" applyAlignment="1" applyProtection="1">
      <alignment horizontal="center"/>
    </xf>
    <xf numFmtId="0" fontId="3" fillId="0" borderId="8" xfId="30" applyFont="1" applyBorder="1" applyAlignment="1">
      <alignment horizontal="center" vertical="top" wrapText="1"/>
    </xf>
    <xf numFmtId="0" fontId="3" fillId="0" borderId="9" xfId="30" applyFont="1" applyBorder="1" applyAlignment="1">
      <alignment horizontal="center" vertical="top" wrapText="1"/>
    </xf>
    <xf numFmtId="0" fontId="5" fillId="0" borderId="10" xfId="28" applyFont="1" applyBorder="1" applyAlignment="1">
      <alignment horizontal="center" vertical="center" wrapText="1"/>
    </xf>
    <xf numFmtId="3" fontId="3" fillId="0" borderId="0" xfId="28" applyNumberFormat="1" applyFont="1" applyAlignment="1">
      <alignment horizontal="center"/>
    </xf>
    <xf numFmtId="165" fontId="3" fillId="0" borderId="11" xfId="5" applyFont="1" applyBorder="1" applyAlignment="1" applyProtection="1">
      <alignment horizontal="center"/>
    </xf>
    <xf numFmtId="0" fontId="3" fillId="0" borderId="10" xfId="30" applyFont="1" applyBorder="1" applyAlignment="1">
      <alignment horizontal="center" vertical="top" wrapText="1"/>
    </xf>
    <xf numFmtId="0" fontId="3" fillId="0" borderId="11" xfId="30" applyFont="1" applyBorder="1" applyAlignment="1">
      <alignment horizontal="center" vertical="top" wrapText="1"/>
    </xf>
    <xf numFmtId="0" fontId="9" fillId="0" borderId="10" xfId="28" applyFont="1" applyBorder="1" applyAlignment="1">
      <alignment horizontal="right" vertical="center" wrapText="1" indent="1"/>
    </xf>
    <xf numFmtId="0" fontId="5" fillId="0" borderId="11" xfId="28" applyFont="1" applyBorder="1" applyAlignment="1">
      <alignment horizontal="left"/>
    </xf>
    <xf numFmtId="0" fontId="5" fillId="0" borderId="0" xfId="28" applyFont="1" applyBorder="1" applyAlignment="1">
      <alignment horizontal="left"/>
    </xf>
    <xf numFmtId="0" fontId="0" fillId="0" borderId="10" xfId="0" applyFont="1" applyBorder="1" applyAlignment="1">
      <alignment vertical="top"/>
    </xf>
    <xf numFmtId="0" fontId="0" fillId="0" borderId="11" xfId="0" applyFont="1" applyBorder="1" applyAlignment="1">
      <alignment vertical="top"/>
    </xf>
    <xf numFmtId="165" fontId="11" fillId="0" borderId="3" xfId="0" applyNumberFormat="1" applyFont="1" applyBorder="1"/>
    <xf numFmtId="0" fontId="0" fillId="0" borderId="0" xfId="0" applyFont="1"/>
    <xf numFmtId="165" fontId="11" fillId="0" borderId="4" xfId="0" applyNumberFormat="1" applyFont="1" applyBorder="1"/>
    <xf numFmtId="0" fontId="9" fillId="0" borderId="0" xfId="28" applyFont="1" applyBorder="1" applyAlignment="1">
      <alignment horizontal="center"/>
    </xf>
    <xf numFmtId="0" fontId="9" fillId="0" borderId="11" xfId="28" applyFont="1" applyBorder="1" applyAlignment="1">
      <alignment horizontal="center"/>
    </xf>
    <xf numFmtId="0" fontId="0" fillId="0" borderId="12" xfId="0" applyFont="1" applyBorder="1" applyAlignment="1">
      <alignment vertical="top"/>
    </xf>
    <xf numFmtId="0" fontId="0" fillId="0" borderId="7" xfId="0" applyFont="1" applyBorder="1" applyAlignment="1">
      <alignment vertical="top"/>
    </xf>
    <xf numFmtId="0" fontId="9" fillId="0" borderId="12" xfId="28" applyFont="1" applyBorder="1" applyAlignment="1">
      <alignment horizontal="right" vertical="center" wrapText="1" indent="1"/>
    </xf>
    <xf numFmtId="0" fontId="9" fillId="0" borderId="7" xfId="28" applyFont="1" applyBorder="1" applyAlignment="1">
      <alignment horizontal="center"/>
    </xf>
    <xf numFmtId="0" fontId="9" fillId="0" borderId="13" xfId="28" applyFont="1" applyBorder="1" applyAlignment="1">
      <alignment horizontal="center"/>
    </xf>
    <xf numFmtId="0" fontId="7" fillId="0" borderId="0" xfId="0" applyFo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6" fontId="3" fillId="0" borderId="0" xfId="7" applyFont="1" applyBorder="1" applyAlignment="1" applyProtection="1"/>
    <xf numFmtId="0" fontId="3" fillId="0" borderId="0" xfId="0" applyFont="1"/>
    <xf numFmtId="0" fontId="3" fillId="0" borderId="8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166" fontId="3" fillId="0" borderId="9" xfId="7" applyFont="1" applyBorder="1" applyAlignment="1" applyProtection="1">
      <alignment horizontal="center" vertical="center"/>
    </xf>
    <xf numFmtId="0" fontId="3" fillId="0" borderId="10" xfId="0" applyFont="1" applyBorder="1" applyAlignment="1">
      <alignment horizontal="center" vertical="top"/>
    </xf>
    <xf numFmtId="0" fontId="5" fillId="3" borderId="2" xfId="0" applyFont="1" applyFill="1" applyBorder="1" applyAlignment="1">
      <alignment horizontal="center" vertical="center" wrapText="1"/>
    </xf>
    <xf numFmtId="166" fontId="3" fillId="0" borderId="11" xfId="7" applyFont="1" applyBorder="1" applyAlignment="1" applyProtection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top"/>
    </xf>
    <xf numFmtId="0" fontId="5" fillId="0" borderId="0" xfId="0" applyFont="1" applyAlignment="1">
      <alignment horizontal="left" indent="1"/>
    </xf>
    <xf numFmtId="0" fontId="5" fillId="0" borderId="0" xfId="23" applyFont="1" applyAlignment="1">
      <alignment horizontal="center"/>
    </xf>
    <xf numFmtId="171" fontId="3" fillId="0" borderId="11" xfId="7" applyNumberFormat="1" applyFont="1" applyBorder="1" applyAlignment="1" applyProtection="1">
      <alignment horizontal="right"/>
    </xf>
    <xf numFmtId="0" fontId="5" fillId="0" borderId="0" xfId="0" applyFont="1" applyAlignment="1">
      <alignment horizontal="left" wrapText="1" inden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 indent="2"/>
    </xf>
    <xf numFmtId="0" fontId="3" fillId="0" borderId="0" xfId="0" applyFont="1" applyAlignment="1">
      <alignment horizontal="left" wrapText="1" indent="1"/>
    </xf>
    <xf numFmtId="0" fontId="5" fillId="0" borderId="0" xfId="0" applyFont="1" applyAlignment="1">
      <alignment horizontal="center"/>
    </xf>
    <xf numFmtId="166" fontId="3" fillId="0" borderId="9" xfId="7" applyFont="1" applyBorder="1" applyAlignment="1" applyProtection="1">
      <alignment horizontal="center"/>
    </xf>
    <xf numFmtId="0" fontId="5" fillId="0" borderId="10" xfId="23" applyFont="1" applyBorder="1" applyAlignment="1">
      <alignment horizontal="center" vertical="top"/>
    </xf>
    <xf numFmtId="0" fontId="5" fillId="0" borderId="0" xfId="23" applyFont="1" applyAlignment="1">
      <alignment horizontal="right" vertical="center" wrapText="1"/>
    </xf>
    <xf numFmtId="172" fontId="5" fillId="0" borderId="11" xfId="7" applyNumberFormat="1" applyFont="1" applyBorder="1" applyAlignment="1" applyProtection="1">
      <alignment horizontal="center"/>
    </xf>
    <xf numFmtId="166" fontId="5" fillId="0" borderId="0" xfId="7" applyFont="1" applyBorder="1" applyAlignment="1" applyProtection="1">
      <alignment horizontal="right"/>
    </xf>
    <xf numFmtId="166" fontId="5" fillId="0" borderId="0" xfId="7" applyFont="1" applyBorder="1" applyAlignment="1" applyProtection="1">
      <alignment horizontal="right" indent="1"/>
    </xf>
    <xf numFmtId="172" fontId="5" fillId="0" borderId="13" xfId="7" applyNumberFormat="1" applyFont="1" applyBorder="1" applyAlignment="1" applyProtection="1">
      <alignment horizontal="center"/>
    </xf>
    <xf numFmtId="166" fontId="5" fillId="0" borderId="0" xfId="7" applyFont="1" applyBorder="1" applyAlignment="1" applyProtection="1">
      <alignment horizontal="right" wrapText="1"/>
    </xf>
    <xf numFmtId="166" fontId="3" fillId="0" borderId="14" xfId="7" applyFont="1" applyBorder="1" applyAlignment="1" applyProtection="1">
      <alignment horizontal="center"/>
    </xf>
    <xf numFmtId="166" fontId="3" fillId="0" borderId="15" xfId="7" applyFont="1" applyBorder="1" applyAlignment="1" applyProtection="1"/>
    <xf numFmtId="0" fontId="3" fillId="0" borderId="12" xfId="0" applyFont="1" applyBorder="1" applyAlignment="1">
      <alignment horizontal="center" vertical="top"/>
    </xf>
    <xf numFmtId="0" fontId="3" fillId="0" borderId="7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166" fontId="3" fillId="0" borderId="13" xfId="7" applyFont="1" applyBorder="1" applyAlignment="1" applyProtection="1"/>
    <xf numFmtId="0" fontId="3" fillId="0" borderId="0" xfId="22" applyFont="1" applyAlignment="1">
      <alignment vertical="center"/>
    </xf>
    <xf numFmtId="0" fontId="5" fillId="0" borderId="0" xfId="22" applyFont="1" applyAlignment="1">
      <alignment vertical="center"/>
    </xf>
    <xf numFmtId="0" fontId="5" fillId="0" borderId="7" xfId="22" applyFont="1" applyBorder="1" applyAlignment="1">
      <alignment horizontal="left" vertical="center" wrapText="1"/>
    </xf>
    <xf numFmtId="4" fontId="3" fillId="0" borderId="7" xfId="22" applyNumberFormat="1" applyFont="1" applyBorder="1" applyAlignment="1">
      <alignment horizontal="center" vertical="center"/>
    </xf>
    <xf numFmtId="4" fontId="13" fillId="0" borderId="10" xfId="22" applyNumberFormat="1" applyFont="1" applyBorder="1" applyAlignment="1">
      <alignment horizontal="center" vertical="center"/>
    </xf>
    <xf numFmtId="4" fontId="13" fillId="0" borderId="0" xfId="22" applyNumberFormat="1" applyFont="1" applyAlignment="1">
      <alignment horizontal="center" vertical="center"/>
    </xf>
    <xf numFmtId="4" fontId="13" fillId="0" borderId="11" xfId="22" applyNumberFormat="1" applyFont="1" applyBorder="1" applyAlignment="1">
      <alignment horizontal="center" vertical="center"/>
    </xf>
    <xf numFmtId="0" fontId="5" fillId="0" borderId="10" xfId="22" applyFont="1" applyBorder="1" applyAlignment="1">
      <alignment vertical="center"/>
    </xf>
    <xf numFmtId="0" fontId="5" fillId="0" borderId="11" xfId="22" applyFont="1" applyBorder="1" applyAlignment="1">
      <alignment vertical="center"/>
    </xf>
    <xf numFmtId="0" fontId="14" fillId="0" borderId="10" xfId="22" applyFont="1" applyBorder="1" applyAlignment="1">
      <alignment horizontal="left" vertical="center" wrapText="1"/>
    </xf>
    <xf numFmtId="0" fontId="14" fillId="0" borderId="0" xfId="22" applyFont="1" applyAlignment="1">
      <alignment horizontal="left" vertical="center" wrapText="1"/>
    </xf>
    <xf numFmtId="0" fontId="14" fillId="0" borderId="11" xfId="22" applyFont="1" applyBorder="1" applyAlignment="1">
      <alignment horizontal="left" vertical="center" wrapText="1"/>
    </xf>
    <xf numFmtId="0" fontId="15" fillId="0" borderId="10" xfId="22" applyFont="1" applyBorder="1" applyAlignment="1">
      <alignment horizontal="left" vertical="center" indent="5"/>
    </xf>
    <xf numFmtId="4" fontId="3" fillId="0" borderId="0" xfId="22" applyNumberFormat="1" applyFont="1" applyAlignment="1">
      <alignment horizontal="center" vertical="center"/>
    </xf>
    <xf numFmtId="0" fontId="3" fillId="0" borderId="0" xfId="22" applyFont="1" applyAlignment="1">
      <alignment horizontal="center" vertical="center"/>
    </xf>
    <xf numFmtId="4" fontId="3" fillId="0" borderId="11" xfId="22" applyNumberFormat="1" applyFont="1" applyBorder="1" applyAlignment="1">
      <alignment horizontal="center" vertical="center"/>
    </xf>
    <xf numFmtId="0" fontId="3" fillId="0" borderId="10" xfId="22" applyFont="1" applyBorder="1" applyAlignment="1">
      <alignment horizontal="left" vertical="center" indent="5"/>
    </xf>
    <xf numFmtId="2" fontId="3" fillId="0" borderId="16" xfId="22" applyNumberFormat="1" applyFont="1" applyBorder="1" applyAlignment="1">
      <alignment horizontal="center" vertical="center"/>
    </xf>
    <xf numFmtId="4" fontId="3" fillId="0" borderId="17" xfId="22" applyNumberFormat="1" applyFont="1" applyBorder="1" applyAlignment="1">
      <alignment horizontal="left" vertical="center" indent="1"/>
    </xf>
    <xf numFmtId="4" fontId="3" fillId="0" borderId="11" xfId="22" applyNumberFormat="1" applyFont="1" applyBorder="1" applyAlignment="1">
      <alignment horizontal="left" vertical="center" indent="1"/>
    </xf>
    <xf numFmtId="0" fontId="3" fillId="0" borderId="10" xfId="22" applyFont="1" applyBorder="1" applyAlignment="1">
      <alignment horizontal="left" vertical="center"/>
    </xf>
    <xf numFmtId="4" fontId="5" fillId="0" borderId="0" xfId="22" applyNumberFormat="1" applyFont="1" applyAlignment="1">
      <alignment horizontal="center" vertical="center"/>
    </xf>
    <xf numFmtId="0" fontId="5" fillId="0" borderId="10" xfId="22" applyFont="1" applyBorder="1" applyAlignment="1">
      <alignment vertical="top"/>
    </xf>
    <xf numFmtId="0" fontId="5" fillId="0" borderId="0" xfId="22" applyFont="1" applyAlignment="1">
      <alignment vertical="top"/>
    </xf>
    <xf numFmtId="0" fontId="5" fillId="0" borderId="11" xfId="22" applyFont="1" applyBorder="1" applyAlignment="1">
      <alignment vertical="top"/>
    </xf>
    <xf numFmtId="4" fontId="5" fillId="4" borderId="5" xfId="22" applyNumberFormat="1" applyFont="1" applyFill="1" applyBorder="1" applyAlignment="1">
      <alignment horizontal="center" vertical="center"/>
    </xf>
    <xf numFmtId="4" fontId="3" fillId="0" borderId="0" xfId="22" applyNumberFormat="1" applyFont="1" applyAlignment="1">
      <alignment horizontal="left" vertical="center" indent="1"/>
    </xf>
    <xf numFmtId="4" fontId="5" fillId="4" borderId="2" xfId="22" applyNumberFormat="1" applyFont="1" applyFill="1" applyBorder="1" applyAlignment="1">
      <alignment horizontal="center" vertical="center"/>
    </xf>
    <xf numFmtId="4" fontId="5" fillId="4" borderId="4" xfId="22" applyNumberFormat="1" applyFont="1" applyFill="1" applyBorder="1" applyAlignment="1">
      <alignment horizontal="center" vertical="center"/>
    </xf>
    <xf numFmtId="0" fontId="3" fillId="0" borderId="12" xfId="22" applyFont="1" applyBorder="1" applyAlignment="1">
      <alignment wrapText="1"/>
    </xf>
    <xf numFmtId="4" fontId="3" fillId="0" borderId="7" xfId="22" applyNumberFormat="1" applyFont="1" applyBorder="1" applyAlignment="1">
      <alignment horizontal="right" vertical="center"/>
    </xf>
    <xf numFmtId="4" fontId="5" fillId="0" borderId="7" xfId="22" applyNumberFormat="1" applyFont="1" applyBorder="1" applyAlignment="1">
      <alignment horizontal="center" vertical="center"/>
    </xf>
    <xf numFmtId="4" fontId="3" fillId="0" borderId="7" xfId="22" applyNumberFormat="1" applyFont="1" applyBorder="1" applyAlignment="1">
      <alignment horizontal="left" vertical="center" indent="1"/>
    </xf>
    <xf numFmtId="0" fontId="3" fillId="0" borderId="6" xfId="22" applyFont="1" applyBorder="1" applyAlignment="1">
      <alignment vertical="center"/>
    </xf>
  </cellXfs>
  <cellStyles count="36">
    <cellStyle name="chapitre" xfId="2" xr:uid="{00000000-0005-0000-0000-000006000000}"/>
    <cellStyle name="Definition" xfId="3" xr:uid="{00000000-0005-0000-0000-000007000000}"/>
    <cellStyle name="Euro" xfId="4" xr:uid="{00000000-0005-0000-0000-000008000000}"/>
    <cellStyle name="Milliers" xfId="1" builtinId="3"/>
    <cellStyle name="Milliers 2" xfId="5" xr:uid="{00000000-0005-0000-0000-000009000000}"/>
    <cellStyle name="Milliers 2 2" xfId="6" xr:uid="{00000000-0005-0000-0000-00000A000000}"/>
    <cellStyle name="Milliers 3" xfId="7" xr:uid="{00000000-0005-0000-0000-00000B000000}"/>
    <cellStyle name="Milliers 3 2" xfId="8" xr:uid="{00000000-0005-0000-0000-00000C000000}"/>
    <cellStyle name="Milliers 3 3" xfId="9" xr:uid="{00000000-0005-0000-0000-00000D000000}"/>
    <cellStyle name="Milliers 3 4" xfId="10" xr:uid="{00000000-0005-0000-0000-00000E000000}"/>
    <cellStyle name="Milliers 3 5" xfId="11" xr:uid="{00000000-0005-0000-0000-00000F000000}"/>
    <cellStyle name="Milliers 3 6" xfId="12" xr:uid="{00000000-0005-0000-0000-000010000000}"/>
    <cellStyle name="Milliers 3 7" xfId="13" xr:uid="{00000000-0005-0000-0000-000011000000}"/>
    <cellStyle name="Milliers 3 8" xfId="14" xr:uid="{00000000-0005-0000-0000-000012000000}"/>
    <cellStyle name="Milliers 3 9" xfId="15" xr:uid="{00000000-0005-0000-0000-000013000000}"/>
    <cellStyle name="Milliers 4" xfId="16" xr:uid="{00000000-0005-0000-0000-000014000000}"/>
    <cellStyle name="Milliers 5" xfId="17" xr:uid="{00000000-0005-0000-0000-000015000000}"/>
    <cellStyle name="Milliers 6" xfId="18" xr:uid="{00000000-0005-0000-0000-000016000000}"/>
    <cellStyle name="Monétaire 2" xfId="19" xr:uid="{00000000-0005-0000-0000-000017000000}"/>
    <cellStyle name="Nombre m²" xfId="20" xr:uid="{00000000-0005-0000-0000-000018000000}"/>
    <cellStyle name="Normal" xfId="0" builtinId="0"/>
    <cellStyle name="Normal 10" xfId="21" xr:uid="{00000000-0005-0000-0000-000019000000}"/>
    <cellStyle name="Normal 2" xfId="22" xr:uid="{00000000-0005-0000-0000-00001A000000}"/>
    <cellStyle name="Normal 2 2" xfId="23" xr:uid="{00000000-0005-0000-0000-00001B000000}"/>
    <cellStyle name="Normal 2 3" xfId="24" xr:uid="{00000000-0005-0000-0000-00001C000000}"/>
    <cellStyle name="Normal 2 3 2" xfId="25" xr:uid="{00000000-0005-0000-0000-00001D000000}"/>
    <cellStyle name="Normal 2 3 3" xfId="26" xr:uid="{00000000-0005-0000-0000-00001E000000}"/>
    <cellStyle name="Normal 3" xfId="27" xr:uid="{00000000-0005-0000-0000-00001F000000}"/>
    <cellStyle name="Normal 4" xfId="28" xr:uid="{00000000-0005-0000-0000-000020000000}"/>
    <cellStyle name="Normal 4 2" xfId="29" xr:uid="{00000000-0005-0000-0000-000021000000}"/>
    <cellStyle name="Normal_ED Maç TF" xfId="30" xr:uid="{00000000-0005-0000-0000-000022000000}"/>
    <cellStyle name="Pourcentage 2" xfId="31" xr:uid="{00000000-0005-0000-0000-000023000000}"/>
    <cellStyle name="Pourcentage 3" xfId="32" xr:uid="{00000000-0005-0000-0000-000024000000}"/>
    <cellStyle name="Pourcentage 4" xfId="33" xr:uid="{00000000-0005-0000-0000-000025000000}"/>
    <cellStyle name="Titre descriptif" xfId="34" xr:uid="{00000000-0005-0000-0000-000026000000}"/>
    <cellStyle name="Unité" xfId="35" xr:uid="{00000000-0005-0000-0000-000027000000}"/>
  </cellStyles>
  <dxfs count="3">
    <dxf>
      <font>
        <b/>
        <i val="0"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ersonnalisé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1"/>
  <sheetViews>
    <sheetView view="pageBreakPreview" topLeftCell="A83" zoomScaleNormal="100" workbookViewId="0">
      <selection activeCell="G80" sqref="G80"/>
    </sheetView>
  </sheetViews>
  <sheetFormatPr baseColWidth="10" defaultColWidth="10.625" defaultRowHeight="14.25" x14ac:dyDescent="0.2"/>
  <cols>
    <col min="1" max="1" width="4.5" style="8" customWidth="1"/>
    <col min="2" max="2" width="5.25" style="8" customWidth="1"/>
    <col min="3" max="3" width="58" customWidth="1"/>
    <col min="4" max="4" width="4.875" customWidth="1"/>
    <col min="5" max="5" width="8" customWidth="1"/>
    <col min="6" max="6" width="11.375" customWidth="1"/>
    <col min="7" max="7" width="12" customWidth="1"/>
    <col min="8" max="8" width="13.875" customWidth="1"/>
  </cols>
  <sheetData>
    <row r="1" spans="1:8" ht="39.75" customHeight="1" x14ac:dyDescent="0.2">
      <c r="A1" s="9" t="s">
        <v>0</v>
      </c>
      <c r="B1" s="9" t="s">
        <v>1</v>
      </c>
      <c r="C1" s="10" t="s">
        <v>2</v>
      </c>
      <c r="D1" s="10" t="s">
        <v>3</v>
      </c>
      <c r="E1" s="11" t="s">
        <v>4</v>
      </c>
      <c r="F1" s="12" t="s">
        <v>5</v>
      </c>
      <c r="G1" s="13" t="s">
        <v>6</v>
      </c>
      <c r="H1" s="13" t="s">
        <v>7</v>
      </c>
    </row>
    <row r="2" spans="1:8" ht="13.5" customHeight="1" x14ac:dyDescent="0.2">
      <c r="A2" s="14"/>
      <c r="B2" s="14"/>
      <c r="C2" s="15"/>
      <c r="D2" s="16"/>
      <c r="E2" s="17"/>
      <c r="F2" s="17"/>
      <c r="G2" s="18"/>
      <c r="H2" s="18"/>
    </row>
    <row r="3" spans="1:8" ht="20.25" customHeight="1" x14ac:dyDescent="0.2">
      <c r="A3" s="14"/>
      <c r="B3" s="14"/>
      <c r="C3" s="19" t="s">
        <v>8</v>
      </c>
      <c r="D3" s="16"/>
      <c r="E3" s="17"/>
      <c r="F3" s="17"/>
      <c r="G3" s="18"/>
      <c r="H3" s="18"/>
    </row>
    <row r="4" spans="1:8" ht="13.5" customHeight="1" x14ac:dyDescent="0.2">
      <c r="A4" s="14"/>
      <c r="B4" s="14"/>
      <c r="C4" s="20"/>
      <c r="D4" s="16"/>
      <c r="E4" s="17"/>
      <c r="F4" s="17"/>
      <c r="G4" s="18"/>
      <c r="H4" s="18"/>
    </row>
    <row r="5" spans="1:8" ht="17.25" customHeight="1" x14ac:dyDescent="0.2">
      <c r="A5" s="14"/>
      <c r="B5" s="14"/>
      <c r="C5" s="21" t="s">
        <v>9</v>
      </c>
      <c r="D5" s="16"/>
      <c r="E5" s="17"/>
      <c r="F5" s="17"/>
      <c r="G5" s="18"/>
      <c r="H5" s="18"/>
    </row>
    <row r="6" spans="1:8" ht="13.5" customHeight="1" x14ac:dyDescent="0.2">
      <c r="A6" s="14"/>
      <c r="B6" s="14"/>
      <c r="C6" s="20"/>
      <c r="D6" s="16"/>
      <c r="E6" s="17"/>
      <c r="F6" s="17"/>
      <c r="G6" s="18"/>
      <c r="H6" s="18"/>
    </row>
    <row r="7" spans="1:8" ht="17.25" customHeight="1" x14ac:dyDescent="0.2">
      <c r="A7" s="14"/>
      <c r="B7" s="14"/>
      <c r="C7" s="21" t="s">
        <v>10</v>
      </c>
      <c r="D7" s="16"/>
      <c r="E7" s="17"/>
      <c r="F7" s="17"/>
      <c r="G7" s="18"/>
      <c r="H7" s="18"/>
    </row>
    <row r="8" spans="1:8" ht="13.5" customHeight="1" x14ac:dyDescent="0.2">
      <c r="A8" s="14"/>
      <c r="B8" s="14"/>
      <c r="C8" s="20"/>
      <c r="D8" s="16"/>
      <c r="E8" s="17"/>
      <c r="F8" s="17"/>
      <c r="G8" s="18"/>
      <c r="H8" s="18"/>
    </row>
    <row r="9" spans="1:8" ht="13.5" customHeight="1" x14ac:dyDescent="0.2">
      <c r="A9" s="14"/>
      <c r="B9" s="14" t="s">
        <v>11</v>
      </c>
      <c r="C9" s="22" t="s">
        <v>12</v>
      </c>
      <c r="D9" s="16"/>
      <c r="E9" s="17"/>
      <c r="F9" s="17"/>
      <c r="G9" s="18"/>
      <c r="H9" s="18"/>
    </row>
    <row r="10" spans="1:8" ht="13.5" customHeight="1" x14ac:dyDescent="0.2">
      <c r="A10" s="23" t="str">
        <f>IF(D10="","",MAX(A$1:A9)+1)</f>
        <v/>
      </c>
      <c r="B10" s="14"/>
      <c r="C10" s="20"/>
      <c r="D10" s="16"/>
      <c r="E10" s="17"/>
      <c r="F10" s="17"/>
      <c r="G10" s="18"/>
      <c r="H10" s="18"/>
    </row>
    <row r="11" spans="1:8" ht="13.5" customHeight="1" x14ac:dyDescent="0.2">
      <c r="A11" s="23">
        <f>IF(D11="","",MAX(A$1:A10)+1)</f>
        <v>1</v>
      </c>
      <c r="B11" s="14" t="s">
        <v>13</v>
      </c>
      <c r="C11" s="24" t="s">
        <v>14</v>
      </c>
      <c r="D11" s="16" t="s">
        <v>15</v>
      </c>
      <c r="E11" s="25">
        <v>1</v>
      </c>
      <c r="F11" s="25">
        <v>1</v>
      </c>
      <c r="G11" s="18">
        <v>0</v>
      </c>
      <c r="H11" s="18">
        <f>G11*F11</f>
        <v>0</v>
      </c>
    </row>
    <row r="12" spans="1:8" ht="13.5" customHeight="1" x14ac:dyDescent="0.2">
      <c r="A12" s="23" t="str">
        <f>IF(D12="","",MAX(A$1:A11)+1)</f>
        <v/>
      </c>
      <c r="B12" s="23"/>
      <c r="C12" s="26"/>
      <c r="D12" s="16"/>
      <c r="E12" s="25"/>
      <c r="F12" s="25"/>
      <c r="G12" s="18"/>
      <c r="H12" s="27"/>
    </row>
    <row r="13" spans="1:8" ht="13.5" customHeight="1" x14ac:dyDescent="0.2">
      <c r="A13" s="23" t="str">
        <f>IF(D13="","",MAX(A$1:A12)+1)</f>
        <v/>
      </c>
      <c r="B13" s="23"/>
      <c r="C13" s="26"/>
      <c r="D13" s="16"/>
      <c r="E13" s="17"/>
      <c r="F13" s="17"/>
      <c r="G13" s="18"/>
      <c r="H13" s="18"/>
    </row>
    <row r="14" spans="1:8" ht="16.5" customHeight="1" x14ac:dyDescent="0.2">
      <c r="A14" s="23">
        <f>IF(D14="","",MAX(A$1:A13)+1)</f>
        <v>2</v>
      </c>
      <c r="B14" s="23"/>
      <c r="C14" s="28" t="str">
        <f>"Sous total H.T. - "&amp;C9</f>
        <v>Sous total H.T. - TRAVAUX PRÉPARATOIRES</v>
      </c>
      <c r="D14" s="7" t="s">
        <v>16</v>
      </c>
      <c r="E14" s="7"/>
      <c r="F14" s="7"/>
      <c r="G14" s="7"/>
      <c r="H14" s="29">
        <f>SUM(H11:H13)</f>
        <v>0</v>
      </c>
    </row>
    <row r="15" spans="1:8" ht="13.5" customHeight="1" x14ac:dyDescent="0.2">
      <c r="A15" s="23" t="str">
        <f>IF(D15="","",MAX(A$1:A14)+1)</f>
        <v/>
      </c>
      <c r="B15" s="14"/>
      <c r="C15" s="15"/>
      <c r="D15" s="16"/>
      <c r="E15" s="17"/>
      <c r="F15" s="17"/>
      <c r="G15" s="18"/>
      <c r="H15" s="27"/>
    </row>
    <row r="16" spans="1:8" ht="13.5" customHeight="1" x14ac:dyDescent="0.2">
      <c r="A16" s="23" t="str">
        <f>IF(D16="","",MAX(A$1:A15)+1)</f>
        <v/>
      </c>
      <c r="B16" s="14"/>
      <c r="C16" s="20"/>
      <c r="D16" s="16"/>
      <c r="E16" s="17"/>
      <c r="F16" s="17"/>
      <c r="G16" s="18"/>
      <c r="H16" s="18"/>
    </row>
    <row r="17" spans="1:8" ht="13.5" customHeight="1" x14ac:dyDescent="0.2">
      <c r="A17" s="23" t="str">
        <f>IF(D17="","",MAX(A$1:A16)+1)</f>
        <v/>
      </c>
      <c r="B17" s="14" t="s">
        <v>17</v>
      </c>
      <c r="C17" s="30" t="s">
        <v>18</v>
      </c>
      <c r="D17" s="16"/>
      <c r="E17" s="17"/>
      <c r="F17" s="17"/>
      <c r="G17" s="18"/>
      <c r="H17" s="18"/>
    </row>
    <row r="18" spans="1:8" ht="13.5" customHeight="1" x14ac:dyDescent="0.2">
      <c r="A18" s="23" t="str">
        <f>IF(D18="","",MAX(A$1:A17)+1)</f>
        <v/>
      </c>
      <c r="B18" s="14"/>
      <c r="C18" s="20"/>
      <c r="D18" s="16"/>
      <c r="E18" s="17"/>
      <c r="F18" s="17"/>
      <c r="G18" s="18"/>
      <c r="H18" s="18"/>
    </row>
    <row r="19" spans="1:8" x14ac:dyDescent="0.2">
      <c r="A19" s="23">
        <f>IF(D19="","",MAX(A$1:A18)+1)</f>
        <v>3</v>
      </c>
      <c r="B19" s="14" t="s">
        <v>19</v>
      </c>
      <c r="C19" s="31" t="s">
        <v>20</v>
      </c>
      <c r="D19" s="16" t="s">
        <v>15</v>
      </c>
      <c r="E19" s="25">
        <v>1</v>
      </c>
      <c r="F19" s="25">
        <v>1</v>
      </c>
      <c r="G19" s="18">
        <v>0</v>
      </c>
      <c r="H19" s="18">
        <f>G19*F19</f>
        <v>0</v>
      </c>
    </row>
    <row r="20" spans="1:8" ht="13.5" customHeight="1" x14ac:dyDescent="0.2">
      <c r="A20" s="23" t="str">
        <f>IF(D20="","",MAX(A$1:A19)+1)</f>
        <v/>
      </c>
      <c r="B20" s="14"/>
      <c r="C20" s="20"/>
      <c r="D20" s="16"/>
      <c r="E20" s="17"/>
      <c r="F20" s="17"/>
      <c r="G20" s="18"/>
      <c r="H20" s="18"/>
    </row>
    <row r="21" spans="1:8" ht="13.5" customHeight="1" x14ac:dyDescent="0.2">
      <c r="A21" s="23">
        <f>IF(D21="","",MAX(A$1:A20)+1)</f>
        <v>4</v>
      </c>
      <c r="B21" s="14" t="s">
        <v>21</v>
      </c>
      <c r="C21" s="24" t="s">
        <v>22</v>
      </c>
      <c r="D21" s="16" t="s">
        <v>23</v>
      </c>
      <c r="E21" s="17">
        <v>10</v>
      </c>
      <c r="F21" s="17"/>
      <c r="G21" s="18">
        <v>0</v>
      </c>
      <c r="H21" s="18">
        <f>G21*F21</f>
        <v>0</v>
      </c>
    </row>
    <row r="22" spans="1:8" ht="13.5" customHeight="1" x14ac:dyDescent="0.2">
      <c r="A22" s="23" t="str">
        <f>IF(D22="","",MAX(A$1:A21)+1)</f>
        <v/>
      </c>
      <c r="B22" s="14"/>
      <c r="C22" s="20"/>
      <c r="D22" s="16"/>
      <c r="E22" s="17"/>
      <c r="F22" s="17"/>
      <c r="G22" s="18"/>
      <c r="H22" s="18"/>
    </row>
    <row r="23" spans="1:8" x14ac:dyDescent="0.2">
      <c r="A23" s="23">
        <f>IF(D23="","",MAX(A$1:A22)+1)</f>
        <v>5</v>
      </c>
      <c r="B23" s="14" t="s">
        <v>24</v>
      </c>
      <c r="C23" s="31" t="s">
        <v>25</v>
      </c>
      <c r="D23" s="16" t="s">
        <v>15</v>
      </c>
      <c r="E23" s="25">
        <v>1</v>
      </c>
      <c r="F23" s="25">
        <v>1</v>
      </c>
      <c r="G23" s="18">
        <v>0</v>
      </c>
      <c r="H23" s="18">
        <f>G23*F23</f>
        <v>0</v>
      </c>
    </row>
    <row r="24" spans="1:8" ht="13.5" customHeight="1" x14ac:dyDescent="0.2">
      <c r="A24" s="23" t="str">
        <f>IF(D24="","",MAX(A$1:A23)+1)</f>
        <v/>
      </c>
      <c r="B24" s="14"/>
      <c r="C24" s="20"/>
      <c r="D24" s="16"/>
      <c r="E24" s="17"/>
      <c r="F24" s="17"/>
      <c r="G24" s="18"/>
      <c r="H24" s="18"/>
    </row>
    <row r="25" spans="1:8" x14ac:dyDescent="0.2">
      <c r="A25" s="23">
        <f>IF(D25="","",MAX(A$1:A24)+1)</f>
        <v>6</v>
      </c>
      <c r="B25" s="14" t="s">
        <v>26</v>
      </c>
      <c r="C25" s="31" t="s">
        <v>27</v>
      </c>
      <c r="D25" s="16" t="s">
        <v>15</v>
      </c>
      <c r="E25" s="25">
        <v>1</v>
      </c>
      <c r="F25" s="25">
        <v>1</v>
      </c>
      <c r="G25" s="18">
        <v>0</v>
      </c>
      <c r="H25" s="18">
        <f>G25*F25</f>
        <v>0</v>
      </c>
    </row>
    <row r="26" spans="1:8" ht="13.5" customHeight="1" x14ac:dyDescent="0.2">
      <c r="A26" s="23" t="str">
        <f>IF(D26="","",MAX(A$1:A25)+1)</f>
        <v/>
      </c>
      <c r="B26" s="14"/>
      <c r="C26" s="20"/>
      <c r="D26" s="16"/>
      <c r="E26" s="17"/>
      <c r="F26" s="17"/>
      <c r="G26" s="18"/>
      <c r="H26" s="18"/>
    </row>
    <row r="27" spans="1:8" x14ac:dyDescent="0.2">
      <c r="A27" s="23" t="str">
        <f>IF(D27="","",MAX(A$1:A26)+1)</f>
        <v/>
      </c>
      <c r="B27" s="14" t="s">
        <v>28</v>
      </c>
      <c r="C27" s="31" t="s">
        <v>29</v>
      </c>
      <c r="D27" s="16"/>
      <c r="E27" s="17"/>
      <c r="F27" s="17"/>
      <c r="G27" s="18"/>
      <c r="H27" s="18"/>
    </row>
    <row r="28" spans="1:8" ht="13.5" customHeight="1" x14ac:dyDescent="0.2">
      <c r="A28" s="23">
        <f>IF(D28="","",MAX(A$1:A27)+1)</f>
        <v>7</v>
      </c>
      <c r="B28" s="14"/>
      <c r="C28" s="32" t="s">
        <v>30</v>
      </c>
      <c r="D28" s="16" t="s">
        <v>15</v>
      </c>
      <c r="E28" s="25">
        <v>1</v>
      </c>
      <c r="F28" s="25">
        <v>1</v>
      </c>
      <c r="G28" s="18">
        <v>0</v>
      </c>
      <c r="H28" s="18">
        <f>G28*F28</f>
        <v>0</v>
      </c>
    </row>
    <row r="29" spans="1:8" ht="13.5" customHeight="1" x14ac:dyDescent="0.2">
      <c r="A29" s="23">
        <f>IF(D29="","",MAX(A$1:A28)+1)</f>
        <v>8</v>
      </c>
      <c r="B29" s="14"/>
      <c r="C29" s="32" t="s">
        <v>31</v>
      </c>
      <c r="D29" s="16" t="s">
        <v>32</v>
      </c>
      <c r="E29" s="17">
        <v>5</v>
      </c>
      <c r="F29" s="17"/>
      <c r="G29" s="18">
        <v>0</v>
      </c>
      <c r="H29" s="18">
        <f>G29*F29</f>
        <v>0</v>
      </c>
    </row>
    <row r="30" spans="1:8" ht="13.5" customHeight="1" x14ac:dyDescent="0.2">
      <c r="A30" s="23">
        <f>IF(D30="","",MAX(A$1:A29)+1)</f>
        <v>9</v>
      </c>
      <c r="B30" s="14"/>
      <c r="C30" s="32" t="s">
        <v>33</v>
      </c>
      <c r="D30" s="16" t="s">
        <v>32</v>
      </c>
      <c r="E30" s="17">
        <v>5</v>
      </c>
      <c r="F30" s="17"/>
      <c r="G30" s="18">
        <v>0</v>
      </c>
      <c r="H30" s="18">
        <f>G30*F30</f>
        <v>0</v>
      </c>
    </row>
    <row r="31" spans="1:8" ht="13.5" customHeight="1" x14ac:dyDescent="0.2">
      <c r="A31" s="23" t="str">
        <f>IF(D31="","",MAX(A$1:A30)+1)</f>
        <v/>
      </c>
      <c r="B31" s="14"/>
      <c r="C31" s="20"/>
      <c r="D31" s="16"/>
      <c r="E31" s="17"/>
      <c r="F31" s="17"/>
      <c r="G31" s="18"/>
      <c r="H31" s="27"/>
    </row>
    <row r="32" spans="1:8" x14ac:dyDescent="0.2">
      <c r="A32" s="23" t="str">
        <f>IF(D32="","",MAX(A$1:A31)+1)</f>
        <v/>
      </c>
      <c r="B32" s="23"/>
      <c r="C32" s="26"/>
      <c r="D32" s="16"/>
      <c r="E32" s="17"/>
      <c r="F32" s="17"/>
      <c r="G32" s="18"/>
      <c r="H32" s="18"/>
    </row>
    <row r="33" spans="1:8" x14ac:dyDescent="0.2">
      <c r="A33" s="23">
        <f>IF(D33="","",MAX(A$1:A32)+1)</f>
        <v>10</v>
      </c>
      <c r="B33" s="23"/>
      <c r="C33" s="28" t="s">
        <v>34</v>
      </c>
      <c r="D33" s="6" t="s">
        <v>35</v>
      </c>
      <c r="E33" s="6"/>
      <c r="F33" s="6"/>
      <c r="G33" s="6"/>
      <c r="H33" s="29">
        <f>SUM(H19:H30)</f>
        <v>0</v>
      </c>
    </row>
    <row r="34" spans="1:8" x14ac:dyDescent="0.2">
      <c r="A34" s="23" t="str">
        <f>IF(D34="","",MAX(A$1:A33)+1)</f>
        <v/>
      </c>
      <c r="B34" s="23"/>
      <c r="C34" s="26"/>
      <c r="D34" s="16"/>
      <c r="E34" s="25"/>
      <c r="F34" s="25"/>
      <c r="G34" s="18"/>
      <c r="H34" s="27"/>
    </row>
    <row r="35" spans="1:8" x14ac:dyDescent="0.2">
      <c r="A35" s="23" t="str">
        <f>IF(D35="","",MAX(A$1:A34)+1)</f>
        <v/>
      </c>
      <c r="B35" s="33"/>
      <c r="C35" s="34"/>
      <c r="D35" s="35"/>
      <c r="E35" s="36"/>
      <c r="F35" s="36"/>
      <c r="G35" s="37"/>
      <c r="H35" s="18"/>
    </row>
    <row r="36" spans="1:8" ht="32.85" customHeight="1" x14ac:dyDescent="0.2">
      <c r="A36" s="23">
        <f>IF(D36="","",MAX(A$1:A35)+1)</f>
        <v>11</v>
      </c>
      <c r="B36" s="23"/>
      <c r="C36" s="38" t="str">
        <f>"TOTAL H.T. - "&amp;C7</f>
        <v>TOTAL H.T. - TRANCHE OPTIONNELLE 01 : Grue / Tabouret métallique</v>
      </c>
      <c r="D36" s="6" t="s">
        <v>36</v>
      </c>
      <c r="E36" s="6"/>
      <c r="F36" s="6"/>
      <c r="G36" s="6"/>
      <c r="H36" s="39">
        <f>H33+H14</f>
        <v>0</v>
      </c>
    </row>
    <row r="37" spans="1:8" x14ac:dyDescent="0.2">
      <c r="A37" s="23" t="str">
        <f>IF(D37="","",MAX(A$1:A36)+1)</f>
        <v/>
      </c>
      <c r="B37" s="40"/>
      <c r="C37" s="41"/>
      <c r="D37" s="42"/>
      <c r="E37" s="43"/>
      <c r="F37" s="43"/>
      <c r="G37" s="27"/>
      <c r="H37" s="27"/>
    </row>
    <row r="38" spans="1:8" x14ac:dyDescent="0.2">
      <c r="A38" s="23" t="str">
        <f>IF(D38="","",MAX(A$1:A37)+1)</f>
        <v/>
      </c>
      <c r="B38" s="14"/>
      <c r="C38" s="20"/>
      <c r="D38" s="16"/>
      <c r="E38" s="17"/>
      <c r="F38" s="17"/>
      <c r="G38" s="18"/>
      <c r="H38" s="18"/>
    </row>
    <row r="39" spans="1:8" ht="20.25" customHeight="1" x14ac:dyDescent="0.2">
      <c r="A39" s="23" t="str">
        <f>IF(D39="","",MAX(A$1:A38)+1)</f>
        <v/>
      </c>
      <c r="B39" s="14"/>
      <c r="C39" s="21" t="s">
        <v>37</v>
      </c>
      <c r="D39" s="16"/>
      <c r="E39" s="17"/>
      <c r="F39" s="17"/>
      <c r="G39" s="18"/>
      <c r="H39" s="18"/>
    </row>
    <row r="40" spans="1:8" ht="13.5" customHeight="1" x14ac:dyDescent="0.2">
      <c r="A40" s="23" t="str">
        <f>IF(D40="","",MAX(A$1:A39)+1)</f>
        <v/>
      </c>
      <c r="B40" s="14"/>
      <c r="C40" s="20"/>
      <c r="D40" s="16"/>
      <c r="E40" s="17"/>
      <c r="F40" s="17"/>
      <c r="G40" s="18"/>
      <c r="H40" s="18"/>
    </row>
    <row r="41" spans="1:8" ht="13.5" customHeight="1" x14ac:dyDescent="0.2">
      <c r="A41" s="23" t="str">
        <f>IF(D41="","",MAX(A$1:A40)+1)</f>
        <v/>
      </c>
      <c r="B41" s="14" t="str">
        <f>B27</f>
        <v>3.2.5</v>
      </c>
      <c r="C41" s="24" t="s">
        <v>29</v>
      </c>
      <c r="D41" s="16"/>
      <c r="E41" s="17"/>
      <c r="F41" s="17"/>
      <c r="G41" s="18"/>
      <c r="H41" s="18"/>
    </row>
    <row r="42" spans="1:8" ht="13.5" customHeight="1" x14ac:dyDescent="0.2">
      <c r="A42" s="23">
        <f>IF(D42="","",MAX(A$1:A41)+1)</f>
        <v>12</v>
      </c>
      <c r="B42" s="14"/>
      <c r="C42" s="32" t="s">
        <v>31</v>
      </c>
      <c r="D42" s="16" t="s">
        <v>32</v>
      </c>
      <c r="E42" s="17">
        <v>7.7</v>
      </c>
      <c r="F42" s="17"/>
      <c r="G42" s="18">
        <v>0</v>
      </c>
      <c r="H42" s="18">
        <f>G42*F42</f>
        <v>0</v>
      </c>
    </row>
    <row r="43" spans="1:8" ht="13.5" customHeight="1" x14ac:dyDescent="0.2">
      <c r="A43" s="23">
        <f>IF(D43="","",MAX(A$1:A42)+1)</f>
        <v>13</v>
      </c>
      <c r="B43" s="14"/>
      <c r="C43" s="32" t="s">
        <v>33</v>
      </c>
      <c r="D43" s="16" t="s">
        <v>32</v>
      </c>
      <c r="E43" s="17">
        <f>E42</f>
        <v>7.7</v>
      </c>
      <c r="F43" s="17"/>
      <c r="G43" s="18">
        <v>0</v>
      </c>
      <c r="H43" s="18">
        <f>G43*F43</f>
        <v>0</v>
      </c>
    </row>
    <row r="44" spans="1:8" x14ac:dyDescent="0.2">
      <c r="A44" s="23" t="str">
        <f>IF(D44="","",MAX(A$1:A43)+1)</f>
        <v/>
      </c>
      <c r="B44" s="23"/>
      <c r="C44" s="26"/>
      <c r="D44" s="16"/>
      <c r="E44" s="25"/>
      <c r="F44" s="25"/>
      <c r="G44" s="18"/>
      <c r="H44" s="27"/>
    </row>
    <row r="45" spans="1:8" x14ac:dyDescent="0.2">
      <c r="A45" s="23" t="str">
        <f>IF(D45="","",MAX(A$1:A44)+1)</f>
        <v/>
      </c>
      <c r="B45" s="33"/>
      <c r="C45" s="34"/>
      <c r="D45" s="35"/>
      <c r="E45" s="36"/>
      <c r="F45" s="36"/>
      <c r="G45" s="37"/>
      <c r="H45" s="18"/>
    </row>
    <row r="46" spans="1:8" ht="15" x14ac:dyDescent="0.2">
      <c r="A46" s="23">
        <f>IF(D46="","",MAX(A$1:A45)+1)</f>
        <v>14</v>
      </c>
      <c r="B46" s="23"/>
      <c r="C46" s="38" t="str">
        <f>"TOTAL H.T. - "&amp;C39</f>
        <v xml:space="preserve">TOTAL H.T. - TRANCHE OPTIONNELLE 2 : Dépose de la flèche </v>
      </c>
      <c r="D46" s="6" t="s">
        <v>38</v>
      </c>
      <c r="E46" s="6"/>
      <c r="F46" s="6"/>
      <c r="G46" s="6"/>
      <c r="H46" s="39">
        <f>SUM(H42:H45)</f>
        <v>0</v>
      </c>
    </row>
    <row r="47" spans="1:8" x14ac:dyDescent="0.2">
      <c r="A47" s="23" t="str">
        <f>IF(D47="","",MAX(A$1:A46)+1)</f>
        <v/>
      </c>
      <c r="B47" s="40"/>
      <c r="C47" s="41"/>
      <c r="D47" s="42"/>
      <c r="E47" s="43"/>
      <c r="F47" s="43"/>
      <c r="G47" s="27"/>
      <c r="H47" s="27"/>
    </row>
    <row r="48" spans="1:8" ht="13.5" customHeight="1" x14ac:dyDescent="0.2">
      <c r="A48" s="23" t="str">
        <f>IF(D48="","",MAX(A$1:A47)+1)</f>
        <v/>
      </c>
      <c r="B48" s="14"/>
      <c r="C48" s="20"/>
      <c r="D48" s="16"/>
      <c r="E48" s="17"/>
      <c r="F48" s="17"/>
      <c r="G48" s="18"/>
      <c r="H48" s="18"/>
    </row>
    <row r="49" spans="1:8" ht="20.25" customHeight="1" x14ac:dyDescent="0.2">
      <c r="A49" s="23" t="str">
        <f>IF(D49="","",MAX(A$1:A48)+1)</f>
        <v/>
      </c>
      <c r="B49" s="14"/>
      <c r="C49" s="21" t="s">
        <v>39</v>
      </c>
      <c r="D49" s="16"/>
      <c r="E49" s="17"/>
      <c r="F49" s="17"/>
      <c r="G49" s="18"/>
      <c r="H49" s="18"/>
    </row>
    <row r="50" spans="1:8" ht="13.5" customHeight="1" x14ac:dyDescent="0.2">
      <c r="A50" s="23" t="str">
        <f>IF(D50="","",MAX(A$1:A49)+1)</f>
        <v/>
      </c>
      <c r="B50" s="14"/>
      <c r="C50" s="20"/>
      <c r="D50" s="16"/>
      <c r="E50" s="17"/>
      <c r="F50" s="17"/>
      <c r="G50" s="18"/>
      <c r="H50" s="18"/>
    </row>
    <row r="51" spans="1:8" ht="13.5" customHeight="1" x14ac:dyDescent="0.2">
      <c r="A51" s="23" t="str">
        <f>IF(D51="","",MAX(A$1:A50)+1)</f>
        <v/>
      </c>
      <c r="B51" s="14" t="str">
        <f>B41</f>
        <v>3.2.5</v>
      </c>
      <c r="C51" s="24" t="s">
        <v>29</v>
      </c>
      <c r="D51" s="16"/>
      <c r="E51" s="17"/>
      <c r="F51" s="17"/>
      <c r="G51" s="18"/>
      <c r="H51" s="18"/>
    </row>
    <row r="52" spans="1:8" ht="13.5" customHeight="1" x14ac:dyDescent="0.2">
      <c r="A52" s="23">
        <f>IF(D52="","",MAX(A$1:A51)+1)</f>
        <v>15</v>
      </c>
      <c r="B52" s="14"/>
      <c r="C52" s="32" t="s">
        <v>31</v>
      </c>
      <c r="D52" s="16" t="s">
        <v>32</v>
      </c>
      <c r="E52" s="25">
        <v>7</v>
      </c>
      <c r="F52" s="25"/>
      <c r="G52" s="18">
        <v>0</v>
      </c>
      <c r="H52" s="18">
        <f>G52*F52</f>
        <v>0</v>
      </c>
    </row>
    <row r="53" spans="1:8" ht="13.5" customHeight="1" x14ac:dyDescent="0.2">
      <c r="A53" s="23" t="str">
        <f>IF(D53="","",MAX(A$1:A52)+1)</f>
        <v/>
      </c>
      <c r="B53" s="14"/>
      <c r="C53" s="20"/>
      <c r="D53" s="16"/>
      <c r="E53" s="17"/>
      <c r="F53" s="17"/>
      <c r="G53" s="18"/>
      <c r="H53" s="27"/>
    </row>
    <row r="54" spans="1:8" ht="15" customHeight="1" x14ac:dyDescent="0.2">
      <c r="A54" s="23" t="str">
        <f>IF(D54="","",MAX(A$1:A53)+1)</f>
        <v/>
      </c>
      <c r="B54" s="33"/>
      <c r="C54" s="34"/>
      <c r="D54" s="35"/>
      <c r="E54" s="36"/>
      <c r="F54" s="36"/>
      <c r="G54" s="37"/>
      <c r="H54" s="18"/>
    </row>
    <row r="55" spans="1:8" ht="30" x14ac:dyDescent="0.2">
      <c r="A55" s="23">
        <f>IF(D55="","",MAX(A$1:A54)+1)</f>
        <v>16</v>
      </c>
      <c r="B55" s="23"/>
      <c r="C55" s="38" t="str">
        <f>"TOTAL H.T. - "&amp;C49</f>
        <v>TOTAL H.T. - TRANCHE OPTIONNELLE 3 : Restauration en atelier</v>
      </c>
      <c r="D55" s="6" t="s">
        <v>35</v>
      </c>
      <c r="E55" s="6"/>
      <c r="F55" s="6"/>
      <c r="G55" s="6"/>
      <c r="H55" s="39">
        <f>SUM(H52:H54)</f>
        <v>0</v>
      </c>
    </row>
    <row r="56" spans="1:8" ht="12.75" customHeight="1" x14ac:dyDescent="0.2">
      <c r="A56" s="23" t="str">
        <f>IF(D56="","",MAX(A$1:A55)+1)</f>
        <v/>
      </c>
      <c r="B56" s="40"/>
      <c r="C56" s="41"/>
      <c r="D56" s="42"/>
      <c r="E56" s="43"/>
      <c r="F56" s="43"/>
      <c r="G56" s="27"/>
      <c r="H56" s="27"/>
    </row>
    <row r="57" spans="1:8" ht="12.75" customHeight="1" x14ac:dyDescent="0.2">
      <c r="A57" s="23" t="str">
        <f>IF(D57="","",MAX(A$1:A56)+1)</f>
        <v/>
      </c>
      <c r="B57" s="14"/>
      <c r="C57" s="20"/>
      <c r="D57" s="16"/>
      <c r="E57" s="17"/>
      <c r="F57" s="17"/>
      <c r="G57" s="18"/>
      <c r="H57" s="18"/>
    </row>
    <row r="58" spans="1:8" ht="13.5" customHeight="1" x14ac:dyDescent="0.2">
      <c r="A58" s="23" t="str">
        <f>IF(D58="","",MAX(A$1:A57)+1)</f>
        <v/>
      </c>
      <c r="B58" s="14"/>
      <c r="C58" s="21" t="s">
        <v>40</v>
      </c>
      <c r="D58" s="16"/>
      <c r="E58" s="17"/>
      <c r="F58" s="17"/>
      <c r="G58" s="18"/>
      <c r="H58" s="18"/>
    </row>
    <row r="59" spans="1:8" ht="13.5" customHeight="1" x14ac:dyDescent="0.2">
      <c r="A59" s="23" t="str">
        <f>IF(D59="","",MAX(A$1:A58)+1)</f>
        <v/>
      </c>
      <c r="B59" s="14"/>
      <c r="C59" s="20"/>
      <c r="D59" s="16"/>
      <c r="E59" s="17"/>
      <c r="F59" s="17"/>
      <c r="G59" s="18"/>
      <c r="H59" s="18"/>
    </row>
    <row r="60" spans="1:8" ht="13.5" customHeight="1" x14ac:dyDescent="0.2">
      <c r="A60" s="23" t="str">
        <f>IF(D60="","",MAX(A$1:A59)+1)</f>
        <v/>
      </c>
      <c r="B60" s="14" t="str">
        <f>B51</f>
        <v>3.2.5</v>
      </c>
      <c r="C60" s="24" t="s">
        <v>29</v>
      </c>
      <c r="D60" s="16"/>
      <c r="E60" s="17"/>
      <c r="F60" s="17"/>
      <c r="G60" s="18"/>
      <c r="H60" s="18"/>
    </row>
    <row r="61" spans="1:8" ht="13.5" customHeight="1" x14ac:dyDescent="0.2">
      <c r="A61" s="23">
        <f>IF(D61="","",MAX(A$1:A60)+1)</f>
        <v>17</v>
      </c>
      <c r="B61" s="14"/>
      <c r="C61" s="32" t="s">
        <v>31</v>
      </c>
      <c r="D61" s="16" t="s">
        <v>32</v>
      </c>
      <c r="E61" s="17">
        <v>8.1999999999999993</v>
      </c>
      <c r="F61" s="17"/>
      <c r="G61" s="18">
        <v>0</v>
      </c>
      <c r="H61" s="18">
        <f>G61*F61</f>
        <v>0</v>
      </c>
    </row>
    <row r="62" spans="1:8" ht="13.5" customHeight="1" x14ac:dyDescent="0.2">
      <c r="A62" s="23">
        <f>IF(D62="","",MAX(A$1:A61)+1)</f>
        <v>18</v>
      </c>
      <c r="B62" s="14"/>
      <c r="C62" s="32" t="s">
        <v>33</v>
      </c>
      <c r="D62" s="16" t="s">
        <v>32</v>
      </c>
      <c r="E62" s="17">
        <f>E61</f>
        <v>8.1999999999999993</v>
      </c>
      <c r="F62" s="17"/>
      <c r="G62" s="18">
        <v>0</v>
      </c>
      <c r="H62" s="18">
        <f>G62*F62</f>
        <v>0</v>
      </c>
    </row>
    <row r="63" spans="1:8" x14ac:dyDescent="0.2">
      <c r="A63" s="23" t="str">
        <f>IF(D63="","",MAX(A$1:A62)+1)</f>
        <v/>
      </c>
      <c r="B63" s="23"/>
      <c r="C63" s="26"/>
      <c r="D63" s="44"/>
      <c r="E63" s="25"/>
      <c r="F63" s="25"/>
      <c r="G63" s="18"/>
      <c r="H63" s="27"/>
    </row>
    <row r="64" spans="1:8" x14ac:dyDescent="0.2">
      <c r="A64" s="23" t="str">
        <f>IF(D64="","",MAX(A$1:A63)+1)</f>
        <v/>
      </c>
      <c r="B64" s="33"/>
      <c r="C64" s="34"/>
      <c r="D64" s="35"/>
      <c r="E64" s="36"/>
      <c r="F64" s="36"/>
      <c r="G64" s="37"/>
      <c r="H64" s="18"/>
    </row>
    <row r="65" spans="1:8" ht="15" x14ac:dyDescent="0.25">
      <c r="A65" s="23">
        <f>IF(D65="","",MAX(A$1:A64)+1)</f>
        <v>19</v>
      </c>
      <c r="B65" s="23"/>
      <c r="C65" s="45" t="str">
        <f>"TOTAL H.T. - "&amp;C58</f>
        <v>TOTAL H.T. - TRANCHE OPTIONNELLE 4 : Repose de la souche</v>
      </c>
      <c r="D65" s="6" t="s">
        <v>35</v>
      </c>
      <c r="E65" s="6"/>
      <c r="F65" s="6"/>
      <c r="G65" s="6"/>
      <c r="H65" s="46">
        <f>SUM(H61:H64)</f>
        <v>0</v>
      </c>
    </row>
    <row r="66" spans="1:8" ht="16.5" customHeight="1" x14ac:dyDescent="0.2">
      <c r="A66" s="23" t="str">
        <f>IF(D66="","",MAX(A$1:A65)+1)</f>
        <v/>
      </c>
      <c r="B66" s="40"/>
      <c r="C66" s="41"/>
      <c r="D66" s="42"/>
      <c r="E66" s="43"/>
      <c r="F66" s="43"/>
      <c r="G66" s="27"/>
      <c r="H66" s="27"/>
    </row>
    <row r="67" spans="1:8" ht="15" customHeight="1" x14ac:dyDescent="0.2">
      <c r="A67" s="23" t="str">
        <f>IF(D67="","",MAX(A$1:A66)+1)</f>
        <v/>
      </c>
      <c r="B67" s="14"/>
      <c r="C67" s="20"/>
      <c r="D67" s="16"/>
      <c r="E67" s="17"/>
      <c r="F67" s="17"/>
      <c r="G67" s="18"/>
      <c r="H67" s="18"/>
    </row>
    <row r="68" spans="1:8" ht="35.25" customHeight="1" x14ac:dyDescent="0.2">
      <c r="A68" s="23" t="str">
        <f>IF(D68="","",MAX(A$1:A67)+1)</f>
        <v/>
      </c>
      <c r="B68" s="14"/>
      <c r="C68" s="47" t="s">
        <v>41</v>
      </c>
      <c r="D68" s="16"/>
      <c r="E68" s="17"/>
      <c r="F68" s="17"/>
      <c r="G68" s="18"/>
      <c r="H68" s="18"/>
    </row>
    <row r="69" spans="1:8" ht="13.5" customHeight="1" x14ac:dyDescent="0.2">
      <c r="A69" s="23" t="str">
        <f>IF(D69="","",MAX(A$1:A68)+1)</f>
        <v/>
      </c>
      <c r="B69" s="14"/>
      <c r="C69" s="20"/>
      <c r="D69" s="16"/>
      <c r="E69" s="17"/>
      <c r="F69" s="17"/>
      <c r="G69" s="18"/>
      <c r="H69" s="18"/>
    </row>
    <row r="70" spans="1:8" ht="13.5" customHeight="1" x14ac:dyDescent="0.2">
      <c r="A70" s="23" t="str">
        <f>IF(D70="","",MAX(A$1:A69)+1)</f>
        <v/>
      </c>
      <c r="B70" s="14" t="s">
        <v>26</v>
      </c>
      <c r="C70" s="31" t="s">
        <v>27</v>
      </c>
      <c r="D70" s="16"/>
      <c r="E70" s="48"/>
      <c r="F70" s="48"/>
      <c r="G70" s="18"/>
      <c r="H70" s="18"/>
    </row>
    <row r="71" spans="1:8" ht="13.5" customHeight="1" x14ac:dyDescent="0.2">
      <c r="A71" s="23">
        <f>IF(D71="","",MAX(A$1:A70)+1)</f>
        <v>20</v>
      </c>
      <c r="B71" s="14"/>
      <c r="C71" s="32" t="s">
        <v>42</v>
      </c>
      <c r="D71" s="16" t="s">
        <v>43</v>
      </c>
      <c r="E71" s="48">
        <v>121</v>
      </c>
      <c r="F71" s="48"/>
      <c r="G71" s="18">
        <v>0</v>
      </c>
      <c r="H71" s="18">
        <f>G71*F71</f>
        <v>0</v>
      </c>
    </row>
    <row r="72" spans="1:8" ht="13.5" customHeight="1" x14ac:dyDescent="0.2">
      <c r="A72" s="23" t="str">
        <f>IF(D72="","",MAX(A$1:A71)+1)</f>
        <v/>
      </c>
      <c r="B72" s="14"/>
      <c r="C72" s="20"/>
      <c r="D72" s="16"/>
      <c r="E72" s="17"/>
      <c r="F72" s="17"/>
      <c r="G72" s="18"/>
      <c r="H72" s="18"/>
    </row>
    <row r="73" spans="1:8" ht="13.5" customHeight="1" x14ac:dyDescent="0.2">
      <c r="A73" s="23" t="str">
        <f>IF(D73="","",MAX(A$1:A72)+1)</f>
        <v/>
      </c>
      <c r="B73" s="14"/>
      <c r="C73" s="20"/>
      <c r="D73" s="16"/>
      <c r="E73" s="17"/>
      <c r="F73" s="17"/>
      <c r="G73" s="18"/>
      <c r="H73" s="18"/>
    </row>
    <row r="74" spans="1:8" x14ac:dyDescent="0.2">
      <c r="A74" s="23" t="str">
        <f>IF(D74="","",MAX(A$1:A73)+1)</f>
        <v/>
      </c>
      <c r="B74" s="14" t="str">
        <f>B60</f>
        <v>3.2.5</v>
      </c>
      <c r="C74" s="24" t="s">
        <v>29</v>
      </c>
      <c r="D74" s="16"/>
      <c r="E74" s="17"/>
      <c r="F74" s="17"/>
      <c r="G74" s="18"/>
      <c r="H74" s="18"/>
    </row>
    <row r="75" spans="1:8" ht="13.5" customHeight="1" x14ac:dyDescent="0.2">
      <c r="A75" s="23">
        <f>IF(D75="","",MAX(A$1:A74)+1)</f>
        <v>21</v>
      </c>
      <c r="B75" s="14"/>
      <c r="C75" s="32" t="s">
        <v>31</v>
      </c>
      <c r="D75" s="16" t="s">
        <v>32</v>
      </c>
      <c r="E75" s="17">
        <v>4.8</v>
      </c>
      <c r="F75" s="17"/>
      <c r="G75" s="18">
        <v>0</v>
      </c>
      <c r="H75" s="18">
        <f>F75*G75</f>
        <v>0</v>
      </c>
    </row>
    <row r="76" spans="1:8" ht="13.5" customHeight="1" x14ac:dyDescent="0.2">
      <c r="A76" s="23">
        <f>IF(D76="","",MAX(A$1:A75)+1)</f>
        <v>22</v>
      </c>
      <c r="B76" s="14"/>
      <c r="C76" s="32" t="s">
        <v>44</v>
      </c>
      <c r="D76" s="16" t="s">
        <v>15</v>
      </c>
      <c r="E76" s="25">
        <v>1</v>
      </c>
      <c r="F76" s="25">
        <v>1</v>
      </c>
      <c r="G76" s="18">
        <v>0</v>
      </c>
      <c r="H76" s="18">
        <f>F76*G76</f>
        <v>0</v>
      </c>
    </row>
    <row r="77" spans="1:8" ht="13.5" customHeight="1" x14ac:dyDescent="0.2">
      <c r="A77" s="23">
        <f>IF(D77="","",MAX(A$1:A76)+1)</f>
        <v>23</v>
      </c>
      <c r="B77" s="14"/>
      <c r="C77" s="32" t="s">
        <v>33</v>
      </c>
      <c r="D77" s="16" t="s">
        <v>32</v>
      </c>
      <c r="E77" s="17">
        <f>E75</f>
        <v>4.8</v>
      </c>
      <c r="F77" s="17"/>
      <c r="G77" s="18">
        <v>0</v>
      </c>
      <c r="H77" s="18">
        <f>F77*G77</f>
        <v>0</v>
      </c>
    </row>
    <row r="78" spans="1:8" ht="13.5" customHeight="1" x14ac:dyDescent="0.2">
      <c r="A78" s="23" t="str">
        <f>IF(D78="","",MAX(A$1:A77)+1)</f>
        <v/>
      </c>
      <c r="B78" s="14"/>
      <c r="C78" s="15"/>
      <c r="D78" s="16"/>
      <c r="E78" s="17"/>
      <c r="F78" s="17"/>
      <c r="G78" s="18"/>
      <c r="H78" s="18"/>
    </row>
    <row r="79" spans="1:8" ht="13.5" customHeight="1" x14ac:dyDescent="0.2">
      <c r="A79" s="23">
        <f>IF(D79="","",MAX(A$1:A78)+1)</f>
        <v>24</v>
      </c>
      <c r="B79" s="14" t="s">
        <v>45</v>
      </c>
      <c r="C79" s="31" t="s">
        <v>46</v>
      </c>
      <c r="D79" s="16" t="s">
        <v>15</v>
      </c>
      <c r="E79" s="25">
        <v>1</v>
      </c>
      <c r="F79" s="25">
        <v>1</v>
      </c>
      <c r="G79" s="49">
        <v>0</v>
      </c>
      <c r="H79" s="18">
        <f>F79*G79</f>
        <v>0</v>
      </c>
    </row>
    <row r="80" spans="1:8" x14ac:dyDescent="0.2">
      <c r="A80" s="23" t="str">
        <f>IF(D80="","",MAX(A$1:A79)+1)</f>
        <v/>
      </c>
      <c r="B80" s="23"/>
      <c r="C80" s="26"/>
      <c r="D80" s="16"/>
      <c r="E80" s="25"/>
      <c r="F80" s="25"/>
      <c r="G80" s="18"/>
      <c r="H80" s="27"/>
    </row>
    <row r="81" spans="1:8" ht="7.5" customHeight="1" x14ac:dyDescent="0.2">
      <c r="A81" s="23" t="str">
        <f>IF(D81="","",MAX(A$1:A80)+1)</f>
        <v/>
      </c>
      <c r="B81" s="23"/>
      <c r="C81" s="50"/>
      <c r="D81" s="51"/>
      <c r="E81" s="52"/>
      <c r="F81" s="52"/>
      <c r="G81" s="53"/>
      <c r="H81" s="29"/>
    </row>
    <row r="82" spans="1:8" ht="28.5" customHeight="1" x14ac:dyDescent="0.2">
      <c r="A82" s="23">
        <f>IF(D82="","",MAX(A$1:A81)+1)</f>
        <v>25</v>
      </c>
      <c r="B82" s="23"/>
      <c r="C82" s="38" t="str">
        <f>"TOTAL H.T. - "&amp;C68</f>
        <v>TOTAL H.T. - TRANCHE OPTIONNELLE 05 : Repose de l'aiguille et replis des installations</v>
      </c>
      <c r="D82" s="6" t="s">
        <v>35</v>
      </c>
      <c r="E82" s="6"/>
      <c r="F82" s="6"/>
      <c r="G82" s="6"/>
      <c r="H82" s="39">
        <f>SUM(H70:H81)</f>
        <v>0</v>
      </c>
    </row>
    <row r="83" spans="1:8" x14ac:dyDescent="0.2">
      <c r="A83" s="40"/>
      <c r="B83" s="40"/>
      <c r="C83" s="41"/>
      <c r="D83" s="42"/>
      <c r="E83" s="43"/>
      <c r="F83" s="43"/>
      <c r="G83" s="27"/>
      <c r="H83" s="27"/>
    </row>
    <row r="84" spans="1:8" x14ac:dyDescent="0.2">
      <c r="A84" s="54"/>
      <c r="B84" s="55"/>
      <c r="C84" s="56"/>
      <c r="D84" s="16"/>
      <c r="E84" s="57"/>
      <c r="F84" s="57"/>
      <c r="G84" s="58"/>
      <c r="H84" s="18"/>
    </row>
    <row r="85" spans="1:8" ht="15" x14ac:dyDescent="0.25">
      <c r="A85" s="59"/>
      <c r="B85" s="60"/>
      <c r="C85" s="61" t="str">
        <f>"MONTANT TOTAL H.T. - "&amp;C5</f>
        <v>MONTANT TOTAL H.T. - PARTIE FORFAITAIRE - DPGF</v>
      </c>
      <c r="D85" s="5" t="s">
        <v>35</v>
      </c>
      <c r="E85" s="5"/>
      <c r="F85" s="5"/>
      <c r="G85" s="5"/>
      <c r="H85" s="46">
        <f>H36+H46+H55+H65+H82</f>
        <v>0</v>
      </c>
    </row>
    <row r="86" spans="1:8" ht="15" x14ac:dyDescent="0.25">
      <c r="A86" s="59"/>
      <c r="B86" s="60"/>
      <c r="C86" s="61"/>
      <c r="D86" s="63"/>
      <c r="E86" s="63"/>
      <c r="F86" s="63"/>
      <c r="G86" s="62"/>
      <c r="H86" s="46"/>
    </row>
    <row r="87" spans="1:8" s="67" customFormat="1" ht="15" x14ac:dyDescent="0.25">
      <c r="A87" s="64"/>
      <c r="B87" s="65"/>
      <c r="C87" s="61" t="s">
        <v>47</v>
      </c>
      <c r="D87" s="5" t="s">
        <v>35</v>
      </c>
      <c r="E87" s="5"/>
      <c r="F87" s="5"/>
      <c r="G87" s="5"/>
      <c r="H87" s="66">
        <f>H85*0.2</f>
        <v>0</v>
      </c>
    </row>
    <row r="88" spans="1:8" s="67" customFormat="1" ht="15" x14ac:dyDescent="0.25">
      <c r="A88" s="64"/>
      <c r="B88" s="65"/>
      <c r="C88" s="61"/>
      <c r="D88" s="63"/>
      <c r="E88" s="63"/>
      <c r="F88" s="63"/>
      <c r="G88" s="62"/>
      <c r="H88" s="68"/>
    </row>
    <row r="89" spans="1:8" s="67" customFormat="1" ht="15" x14ac:dyDescent="0.25">
      <c r="A89" s="64"/>
      <c r="B89" s="65"/>
      <c r="C89" s="61"/>
      <c r="D89" s="69"/>
      <c r="E89" s="69"/>
      <c r="F89" s="69"/>
      <c r="G89" s="70"/>
      <c r="H89" s="66"/>
    </row>
    <row r="90" spans="1:8" s="67" customFormat="1" ht="15" x14ac:dyDescent="0.25">
      <c r="A90" s="64"/>
      <c r="B90" s="65"/>
      <c r="C90" s="61" t="str">
        <f>"MONTANT TOTAL T.T.C. - "&amp;C5</f>
        <v>MONTANT TOTAL T.T.C. - PARTIE FORFAITAIRE - DPGF</v>
      </c>
      <c r="D90" s="5" t="s">
        <v>35</v>
      </c>
      <c r="E90" s="5"/>
      <c r="F90" s="5"/>
      <c r="G90" s="5"/>
      <c r="H90" s="66">
        <f>H85+H87</f>
        <v>0</v>
      </c>
    </row>
    <row r="91" spans="1:8" s="67" customFormat="1" ht="15" x14ac:dyDescent="0.25">
      <c r="A91" s="71"/>
      <c r="B91" s="72"/>
      <c r="C91" s="73"/>
      <c r="D91" s="74"/>
      <c r="E91" s="74"/>
      <c r="F91" s="74"/>
      <c r="G91" s="75"/>
      <c r="H91" s="68"/>
    </row>
    <row r="93" spans="1:8" ht="13.5" customHeight="1" x14ac:dyDescent="0.2">
      <c r="C93" s="4" t="s">
        <v>48</v>
      </c>
      <c r="D93" s="4"/>
      <c r="E93" s="4"/>
      <c r="F93" s="4"/>
      <c r="G93" s="4"/>
    </row>
    <row r="94" spans="1:8" ht="13.5" customHeight="1" x14ac:dyDescent="0.2">
      <c r="C94" s="4"/>
      <c r="D94" s="4"/>
      <c r="E94" s="4"/>
      <c r="F94" s="4"/>
      <c r="G94" s="4"/>
    </row>
    <row r="95" spans="1:8" ht="13.5" customHeight="1" x14ac:dyDescent="0.2">
      <c r="C95" s="4"/>
      <c r="D95" s="4"/>
      <c r="E95" s="4"/>
      <c r="F95" s="4"/>
      <c r="G95" s="4"/>
    </row>
    <row r="96" spans="1:8" ht="13.5" customHeight="1" x14ac:dyDescent="0.2">
      <c r="C96" s="4"/>
      <c r="D96" s="4"/>
      <c r="E96" s="4"/>
      <c r="F96" s="4"/>
      <c r="G96" s="4"/>
    </row>
    <row r="98" spans="3:3" ht="13.5" customHeight="1" x14ac:dyDescent="0.2">
      <c r="C98" s="76" t="s">
        <v>49</v>
      </c>
    </row>
    <row r="99" spans="3:3" ht="13.5" customHeight="1" x14ac:dyDescent="0.2">
      <c r="C99" s="76"/>
    </row>
    <row r="100" spans="3:3" ht="13.5" customHeight="1" x14ac:dyDescent="0.2">
      <c r="C100" s="76" t="s">
        <v>50</v>
      </c>
    </row>
    <row r="101" spans="3:3" ht="13.5" customHeight="1" x14ac:dyDescent="0.2">
      <c r="C101" s="76"/>
    </row>
  </sheetData>
  <mergeCells count="11">
    <mergeCell ref="C93:G96"/>
    <mergeCell ref="D65:G65"/>
    <mergeCell ref="D82:G82"/>
    <mergeCell ref="D85:G85"/>
    <mergeCell ref="D87:G87"/>
    <mergeCell ref="D90:G90"/>
    <mergeCell ref="D14:G14"/>
    <mergeCell ref="D33:G33"/>
    <mergeCell ref="D36:G36"/>
    <mergeCell ref="D46:G46"/>
    <mergeCell ref="D55:G55"/>
  </mergeCells>
  <printOptions horizontalCentered="1"/>
  <pageMargins left="0.35416666666666702" right="0.15763888888888899" top="0.60972222222222205" bottom="0.62986111111111098" header="0.23611111111111099" footer="0.196527777777778"/>
  <pageSetup paperSize="9" scale="77" orientation="portrait" horizontalDpi="300" verticalDpi="300" r:id="rId1"/>
  <headerFooter>
    <oddHeader>&amp;L&amp;10DIJON (21) - Cathédrale St Bénigne
Restauration de la flèche &amp;R&amp;10DPGF - Lot 02  : Grue - Conducteur de grue</oddHeader>
    <oddFooter>&amp;R&amp;9ARCHIPAT - M. BACOT Architecte en Chef des MH     -     Juillet 2025 
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9"/>
  <sheetViews>
    <sheetView view="pageBreakPreview" topLeftCell="A12" zoomScaleNormal="100" workbookViewId="0">
      <selection activeCell="F12" sqref="F12"/>
    </sheetView>
  </sheetViews>
  <sheetFormatPr baseColWidth="10" defaultColWidth="10.625" defaultRowHeight="14.25" x14ac:dyDescent="0.2"/>
  <cols>
    <col min="1" max="1" width="4.5" style="8" customWidth="1"/>
    <col min="2" max="2" width="5.25" style="8" customWidth="1"/>
    <col min="3" max="3" width="58" customWidth="1"/>
    <col min="4" max="4" width="4.875" customWidth="1"/>
    <col min="5" max="5" width="8" customWidth="1"/>
    <col min="6" max="6" width="12.5" customWidth="1"/>
    <col min="7" max="7" width="13.875" customWidth="1"/>
  </cols>
  <sheetData>
    <row r="1" spans="1:7" ht="39.75" customHeight="1" x14ac:dyDescent="0.2">
      <c r="A1" s="9" t="s">
        <v>0</v>
      </c>
      <c r="B1" s="9" t="s">
        <v>1</v>
      </c>
      <c r="C1" s="10" t="s">
        <v>2</v>
      </c>
      <c r="D1" s="10" t="s">
        <v>3</v>
      </c>
      <c r="E1" s="11" t="s">
        <v>4</v>
      </c>
      <c r="F1" s="13" t="s">
        <v>6</v>
      </c>
      <c r="G1" s="13" t="s">
        <v>7</v>
      </c>
    </row>
    <row r="2" spans="1:7" ht="13.5" customHeight="1" x14ac:dyDescent="0.2">
      <c r="A2" s="14"/>
      <c r="B2" s="14"/>
      <c r="C2" s="15"/>
      <c r="D2" s="16"/>
      <c r="E2" s="17"/>
      <c r="F2" s="18"/>
      <c r="G2" s="18"/>
    </row>
    <row r="3" spans="1:7" ht="20.25" customHeight="1" x14ac:dyDescent="0.2">
      <c r="A3" s="14"/>
      <c r="B3" s="14"/>
      <c r="C3" s="19" t="s">
        <v>8</v>
      </c>
      <c r="D3" s="16"/>
      <c r="E3" s="17"/>
      <c r="F3" s="18"/>
      <c r="G3" s="18"/>
    </row>
    <row r="4" spans="1:7" ht="13.5" customHeight="1" x14ac:dyDescent="0.2">
      <c r="A4" s="14"/>
      <c r="B4" s="14"/>
      <c r="C4" s="20"/>
      <c r="D4" s="16"/>
      <c r="E4" s="17"/>
      <c r="F4" s="18"/>
      <c r="G4" s="18"/>
    </row>
    <row r="5" spans="1:7" ht="17.25" customHeight="1" x14ac:dyDescent="0.2">
      <c r="A5" s="14"/>
      <c r="B5" s="14"/>
      <c r="C5" s="21" t="s">
        <v>51</v>
      </c>
      <c r="D5" s="16"/>
      <c r="E5" s="17"/>
      <c r="F5" s="18"/>
      <c r="G5" s="18"/>
    </row>
    <row r="6" spans="1:7" ht="13.5" customHeight="1" x14ac:dyDescent="0.2">
      <c r="A6" s="14"/>
      <c r="B6" s="14"/>
      <c r="C6" s="20"/>
      <c r="D6" s="16"/>
      <c r="E6" s="17"/>
      <c r="F6" s="18"/>
      <c r="G6" s="18"/>
    </row>
    <row r="7" spans="1:7" ht="17.25" customHeight="1" x14ac:dyDescent="0.2">
      <c r="A7" s="14"/>
      <c r="B7" s="14"/>
      <c r="C7" s="21" t="s">
        <v>10</v>
      </c>
      <c r="D7" s="16"/>
      <c r="E7" s="17"/>
      <c r="F7" s="18"/>
      <c r="G7" s="18"/>
    </row>
    <row r="8" spans="1:7" ht="13.5" customHeight="1" x14ac:dyDescent="0.2">
      <c r="A8" s="14"/>
      <c r="B8" s="14"/>
      <c r="C8" s="20"/>
      <c r="D8" s="16"/>
      <c r="E8" s="17"/>
      <c r="F8" s="18"/>
      <c r="G8" s="18"/>
    </row>
    <row r="9" spans="1:7" ht="13.5" customHeight="1" x14ac:dyDescent="0.2">
      <c r="A9" s="23" t="str">
        <f>IF(D9="","",MAX(A$1:A8)+1)</f>
        <v/>
      </c>
      <c r="B9" s="14" t="s">
        <v>17</v>
      </c>
      <c r="C9" s="30" t="s">
        <v>18</v>
      </c>
      <c r="D9" s="16"/>
      <c r="E9" s="17"/>
      <c r="F9" s="18"/>
      <c r="G9" s="18"/>
    </row>
    <row r="10" spans="1:7" ht="13.5" customHeight="1" x14ac:dyDescent="0.2">
      <c r="A10" s="23" t="str">
        <f>IF(D10="","",MAX(A$1:A9)+1)</f>
        <v/>
      </c>
      <c r="B10" s="14"/>
      <c r="C10" s="20"/>
      <c r="D10" s="16"/>
      <c r="E10" s="17"/>
      <c r="F10" s="18"/>
      <c r="G10" s="18"/>
    </row>
    <row r="11" spans="1:7" ht="25.5" x14ac:dyDescent="0.2">
      <c r="A11" s="23">
        <f>IF(D11="","",MAX(A$1:A10)+1)</f>
        <v>1</v>
      </c>
      <c r="B11" s="14" t="s">
        <v>26</v>
      </c>
      <c r="C11" s="31" t="s">
        <v>52</v>
      </c>
      <c r="D11" s="16" t="s">
        <v>53</v>
      </c>
      <c r="E11" s="17">
        <v>60</v>
      </c>
      <c r="F11" s="18">
        <v>0</v>
      </c>
      <c r="G11" s="18">
        <f>E11*F11</f>
        <v>0</v>
      </c>
    </row>
    <row r="12" spans="1:7" x14ac:dyDescent="0.2">
      <c r="A12" s="23" t="str">
        <f>IF(D12="","",MAX(A$1:A11)+1)</f>
        <v/>
      </c>
      <c r="B12" s="23"/>
      <c r="C12" s="26"/>
      <c r="D12" s="16"/>
      <c r="E12" s="25"/>
      <c r="F12" s="18"/>
      <c r="G12" s="27"/>
    </row>
    <row r="13" spans="1:7" x14ac:dyDescent="0.2">
      <c r="A13" s="23" t="str">
        <f>IF(D13="","",MAX(A$1:A12)+1)</f>
        <v/>
      </c>
      <c r="B13" s="33"/>
      <c r="C13" s="34"/>
      <c r="D13" s="35"/>
      <c r="E13" s="36"/>
      <c r="F13" s="37"/>
      <c r="G13" s="18"/>
    </row>
    <row r="14" spans="1:7" ht="30" x14ac:dyDescent="0.2">
      <c r="A14" s="23">
        <f>IF(D14="","",MAX(A$1:A13)+1)</f>
        <v>2</v>
      </c>
      <c r="B14" s="23"/>
      <c r="C14" s="38" t="str">
        <f>"TOTAL H.T. - "&amp;C7</f>
        <v>TOTAL H.T. - TRANCHE OPTIONNELLE 01 : Grue / Tabouret métallique</v>
      </c>
      <c r="D14" s="6" t="s">
        <v>54</v>
      </c>
      <c r="E14" s="6"/>
      <c r="F14" s="6"/>
      <c r="G14" s="39">
        <f>G11</f>
        <v>0</v>
      </c>
    </row>
    <row r="15" spans="1:7" x14ac:dyDescent="0.2">
      <c r="A15" s="23" t="str">
        <f>IF(D15="","",MAX(A$1:A14)+1)</f>
        <v/>
      </c>
      <c r="B15" s="40"/>
      <c r="C15" s="41"/>
      <c r="D15" s="42"/>
      <c r="E15" s="43"/>
      <c r="F15" s="27"/>
      <c r="G15" s="27"/>
    </row>
    <row r="16" spans="1:7" x14ac:dyDescent="0.2">
      <c r="A16" s="54"/>
      <c r="B16" s="55"/>
      <c r="C16" s="56"/>
      <c r="D16" s="16"/>
      <c r="E16" s="57"/>
      <c r="F16" s="58"/>
      <c r="G16" s="18"/>
    </row>
    <row r="17" spans="1:7" ht="15" x14ac:dyDescent="0.25">
      <c r="A17" s="59"/>
      <c r="B17" s="60"/>
      <c r="C17" s="61" t="str">
        <f>"MONTANT TOTAL H.T. - "&amp;C5</f>
        <v>MONTANT TOTAL H.T. - PARTIE A PRIX UNITAIRE - BPU</v>
      </c>
      <c r="D17" s="5" t="s">
        <v>55</v>
      </c>
      <c r="E17" s="5"/>
      <c r="F17" s="5"/>
      <c r="G17" s="46">
        <f>G14</f>
        <v>0</v>
      </c>
    </row>
    <row r="18" spans="1:7" ht="15" x14ac:dyDescent="0.25">
      <c r="A18" s="59"/>
      <c r="B18" s="60"/>
      <c r="C18" s="61"/>
      <c r="D18" s="63"/>
      <c r="E18" s="63"/>
      <c r="F18" s="62"/>
      <c r="G18" s="46"/>
    </row>
    <row r="19" spans="1:7" s="67" customFormat="1" ht="15" x14ac:dyDescent="0.25">
      <c r="A19" s="64"/>
      <c r="B19" s="65"/>
      <c r="C19" s="61" t="s">
        <v>47</v>
      </c>
      <c r="D19" s="5" t="s">
        <v>56</v>
      </c>
      <c r="E19" s="5"/>
      <c r="F19" s="5"/>
      <c r="G19" s="66">
        <f>G14*0.2</f>
        <v>0</v>
      </c>
    </row>
    <row r="20" spans="1:7" s="67" customFormat="1" ht="15" x14ac:dyDescent="0.25">
      <c r="A20" s="64"/>
      <c r="B20" s="65"/>
      <c r="C20" s="61"/>
      <c r="D20" s="63"/>
      <c r="E20" s="63"/>
      <c r="F20" s="62"/>
      <c r="G20" s="68"/>
    </row>
    <row r="21" spans="1:7" s="67" customFormat="1" ht="15" x14ac:dyDescent="0.25">
      <c r="A21" s="64"/>
      <c r="B21" s="65"/>
      <c r="C21" s="61"/>
      <c r="D21" s="69"/>
      <c r="E21" s="69"/>
      <c r="F21" s="70"/>
      <c r="G21" s="66"/>
    </row>
    <row r="22" spans="1:7" s="67" customFormat="1" ht="15" x14ac:dyDescent="0.25">
      <c r="A22" s="64"/>
      <c r="B22" s="65"/>
      <c r="C22" s="61" t="str">
        <f>"MONTANT TOTAL T.T.C. - "&amp;C5</f>
        <v>MONTANT TOTAL T.T.C. - PARTIE A PRIX UNITAIRE - BPU</v>
      </c>
      <c r="D22" s="5" t="s">
        <v>56</v>
      </c>
      <c r="E22" s="5"/>
      <c r="F22" s="5"/>
      <c r="G22" s="66">
        <f>G17+G19</f>
        <v>0</v>
      </c>
    </row>
    <row r="23" spans="1:7" s="67" customFormat="1" ht="15" x14ac:dyDescent="0.25">
      <c r="A23" s="71"/>
      <c r="B23" s="72"/>
      <c r="C23" s="73"/>
      <c r="D23" s="74"/>
      <c r="E23" s="74"/>
      <c r="F23" s="75"/>
      <c r="G23" s="68"/>
    </row>
    <row r="26" spans="1:7" ht="13.5" customHeight="1" x14ac:dyDescent="0.2">
      <c r="C26" s="76" t="s">
        <v>49</v>
      </c>
    </row>
    <row r="27" spans="1:7" ht="13.5" customHeight="1" x14ac:dyDescent="0.2">
      <c r="C27" s="76"/>
    </row>
    <row r="28" spans="1:7" ht="13.5" customHeight="1" x14ac:dyDescent="0.2">
      <c r="C28" s="76" t="s">
        <v>50</v>
      </c>
    </row>
    <row r="29" spans="1:7" ht="13.5" customHeight="1" x14ac:dyDescent="0.2">
      <c r="C29" s="76"/>
    </row>
  </sheetData>
  <mergeCells count="4">
    <mergeCell ref="D14:F14"/>
    <mergeCell ref="D17:F17"/>
    <mergeCell ref="D19:F19"/>
    <mergeCell ref="D22:F22"/>
  </mergeCells>
  <printOptions horizontalCentered="1"/>
  <pageMargins left="0.35416666666666702" right="0.15763888888888899" top="0.59027777777777801" bottom="0.62986111111111098" header="0.23611111111111099" footer="0.196527777777778"/>
  <pageSetup paperSize="9" scale="77" orientation="portrait" horizontalDpi="300" verticalDpi="300" r:id="rId1"/>
  <headerFooter>
    <oddHeader>&amp;L&amp;10DIJON (21) - Cathédrale St Bénigne
Restauration de la flèche &amp;R&amp;10BPU - Lot 02  : Grue - Conducteur de grue</oddHeader>
    <oddFooter>&amp;R&amp;9ARCHIPAT - M. BACOT Architecte en Chef des MH     -     Juillet 2025 
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6"/>
  <sheetViews>
    <sheetView view="pageBreakPreview" zoomScaleNormal="100" workbookViewId="0">
      <selection activeCell="D19" sqref="D19"/>
    </sheetView>
  </sheetViews>
  <sheetFormatPr baseColWidth="10" defaultColWidth="9.5" defaultRowHeight="12.75" x14ac:dyDescent="0.2"/>
  <cols>
    <col min="1" max="1" width="6.75" style="77" customWidth="1"/>
    <col min="2" max="2" width="48" style="78" customWidth="1"/>
    <col min="3" max="3" width="11.875" style="79" customWidth="1"/>
    <col min="4" max="4" width="25.375" style="80" customWidth="1"/>
    <col min="5" max="16384" width="9.5" style="81"/>
  </cols>
  <sheetData>
    <row r="1" spans="1:4" s="79" customFormat="1" x14ac:dyDescent="0.2">
      <c r="A1" s="82"/>
      <c r="B1" s="83"/>
      <c r="C1" s="84"/>
      <c r="D1" s="85"/>
    </row>
    <row r="2" spans="1:4" s="79" customFormat="1" x14ac:dyDescent="0.2">
      <c r="A2" s="86"/>
      <c r="B2" s="87" t="str">
        <f>+DPGF!C3</f>
        <v xml:space="preserve">LOT 02 : GRUE ET CONDUCTEUR DE GRUE </v>
      </c>
      <c r="D2" s="88"/>
    </row>
    <row r="3" spans="1:4" s="79" customFormat="1" x14ac:dyDescent="0.2">
      <c r="A3" s="86"/>
      <c r="B3" s="89"/>
      <c r="D3" s="88"/>
    </row>
    <row r="4" spans="1:4" s="79" customFormat="1" x14ac:dyDescent="0.2">
      <c r="A4" s="86"/>
      <c r="B4" s="87" t="s">
        <v>57</v>
      </c>
      <c r="D4" s="88"/>
    </row>
    <row r="5" spans="1:4" s="79" customFormat="1" x14ac:dyDescent="0.2">
      <c r="A5" s="86"/>
      <c r="B5" s="90"/>
      <c r="D5" s="88"/>
    </row>
    <row r="6" spans="1:4" s="79" customFormat="1" x14ac:dyDescent="0.2">
      <c r="A6" s="86"/>
      <c r="B6" s="89"/>
      <c r="D6" s="88"/>
    </row>
    <row r="7" spans="1:4" s="79" customFormat="1" x14ac:dyDescent="0.2">
      <c r="A7" s="91"/>
      <c r="B7" s="92" t="s">
        <v>58</v>
      </c>
      <c r="C7" s="93"/>
      <c r="D7" s="94">
        <f>+DPGF!H85</f>
        <v>0</v>
      </c>
    </row>
    <row r="8" spans="1:4" s="79" customFormat="1" x14ac:dyDescent="0.2">
      <c r="A8" s="91"/>
      <c r="B8" s="95"/>
      <c r="D8" s="94"/>
    </row>
    <row r="9" spans="1:4" s="79" customFormat="1" x14ac:dyDescent="0.2">
      <c r="A9" s="91"/>
      <c r="B9" s="95"/>
      <c r="D9" s="94"/>
    </row>
    <row r="10" spans="1:4" s="79" customFormat="1" x14ac:dyDescent="0.2">
      <c r="A10" s="91"/>
      <c r="B10" s="92" t="s">
        <v>59</v>
      </c>
      <c r="C10" s="93"/>
      <c r="D10" s="94">
        <f>+BPU!G17</f>
        <v>0</v>
      </c>
    </row>
    <row r="11" spans="1:4" s="79" customFormat="1" ht="14.25" x14ac:dyDescent="0.2">
      <c r="A11" s="91"/>
      <c r="B11" s="95"/>
      <c r="C11" s="96"/>
      <c r="D11" s="94"/>
    </row>
    <row r="12" spans="1:4" s="79" customFormat="1" x14ac:dyDescent="0.2">
      <c r="A12" s="91"/>
      <c r="B12" s="97"/>
      <c r="D12" s="88"/>
    </row>
    <row r="13" spans="1:4" s="79" customFormat="1" x14ac:dyDescent="0.2">
      <c r="A13" s="91"/>
      <c r="B13" s="98"/>
      <c r="C13" s="99"/>
      <c r="D13" s="100"/>
    </row>
    <row r="14" spans="1:4" s="79" customFormat="1" x14ac:dyDescent="0.2">
      <c r="A14" s="101"/>
      <c r="B14" s="102" t="str">
        <f>"TOTAL HT - "&amp;B2</f>
        <v xml:space="preserve">TOTAL HT - LOT 02 : GRUE ET CONDUCTEUR DE GRUE </v>
      </c>
      <c r="C14" s="93" t="s">
        <v>60</v>
      </c>
      <c r="D14" s="103">
        <f>SUM(D3:D13)</f>
        <v>0</v>
      </c>
    </row>
    <row r="15" spans="1:4" s="79" customFormat="1" x14ac:dyDescent="0.2">
      <c r="A15" s="101"/>
      <c r="B15" s="102"/>
      <c r="C15" s="93"/>
      <c r="D15" s="103"/>
    </row>
    <row r="16" spans="1:4" s="99" customFormat="1" x14ac:dyDescent="0.2">
      <c r="A16" s="101"/>
      <c r="B16" s="104" t="s">
        <v>61</v>
      </c>
      <c r="C16" s="93" t="s">
        <v>60</v>
      </c>
      <c r="D16" s="103">
        <f>+D14*0.2</f>
        <v>0</v>
      </c>
    </row>
    <row r="17" spans="1:4" x14ac:dyDescent="0.2">
      <c r="A17" s="101"/>
      <c r="B17" s="105"/>
      <c r="C17" s="93"/>
      <c r="D17" s="106"/>
    </row>
    <row r="18" spans="1:4" x14ac:dyDescent="0.2">
      <c r="A18" s="101"/>
      <c r="B18" s="105"/>
      <c r="C18" s="93"/>
      <c r="D18" s="103"/>
    </row>
    <row r="19" spans="1:4" x14ac:dyDescent="0.2">
      <c r="A19" s="101"/>
      <c r="B19" s="107" t="str">
        <f>"TOTAL T.T.C. - "&amp;B2</f>
        <v xml:space="preserve">TOTAL T.T.C. - LOT 02 : GRUE ET CONDUCTEUR DE GRUE </v>
      </c>
      <c r="C19" s="93" t="s">
        <v>60</v>
      </c>
      <c r="D19" s="103">
        <f>SUM(D14:D17)</f>
        <v>0</v>
      </c>
    </row>
    <row r="20" spans="1:4" x14ac:dyDescent="0.2">
      <c r="A20" s="101"/>
      <c r="B20" s="102"/>
      <c r="C20" s="93"/>
      <c r="D20" s="108"/>
    </row>
    <row r="21" spans="1:4" x14ac:dyDescent="0.2">
      <c r="A21" s="101"/>
      <c r="D21" s="109"/>
    </row>
    <row r="22" spans="1:4" x14ac:dyDescent="0.2">
      <c r="A22" s="110"/>
      <c r="B22" s="111"/>
      <c r="C22" s="112"/>
      <c r="D22" s="113"/>
    </row>
    <row r="24" spans="1:4" x14ac:dyDescent="0.2">
      <c r="B24" s="76" t="s">
        <v>49</v>
      </c>
    </row>
    <row r="25" spans="1:4" x14ac:dyDescent="0.2">
      <c r="B25" s="76"/>
    </row>
    <row r="26" spans="1:4" x14ac:dyDescent="0.2">
      <c r="B26" s="76" t="s">
        <v>50</v>
      </c>
    </row>
  </sheetData>
  <printOptions horizontalCentered="1"/>
  <pageMargins left="0.35416666666666702" right="0.15763888888888899" top="0.74791666666666701" bottom="0.62986111111111098" header="0.23611111111111099" footer="0.196527777777778"/>
  <pageSetup paperSize="9" scale="77" orientation="portrait" horizontalDpi="300" verticalDpi="300" r:id="rId1"/>
  <headerFooter>
    <oddHeader>&amp;L&amp;10DIJON (21) - Cathédrale St Bénigne
Restauration de la flèche &amp;R&amp;10RECAP - Lot 02  : Grue - Conducteur de grue</oddHeader>
    <oddFooter>&amp;R&amp;9ARCHIPAT - M. BACOT Architecte en Chef des MH     -     Juillet 2025 
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F16"/>
  <sheetViews>
    <sheetView tabSelected="1" view="pageBreakPreview" zoomScaleNormal="100" workbookViewId="0"/>
  </sheetViews>
  <sheetFormatPr baseColWidth="10" defaultColWidth="9.5" defaultRowHeight="12.75" x14ac:dyDescent="0.2"/>
  <cols>
    <col min="1" max="1" width="1.25" style="114" customWidth="1"/>
    <col min="2" max="2" width="50.125" style="114" customWidth="1"/>
    <col min="3" max="3" width="5.875" style="114" customWidth="1"/>
    <col min="4" max="4" width="13.75" style="114" customWidth="1"/>
    <col min="5" max="5" width="11.25" style="114" customWidth="1"/>
    <col min="6" max="6" width="8.75" style="114" customWidth="1"/>
    <col min="7" max="7" width="1.375" style="114" customWidth="1"/>
    <col min="8" max="256" width="9.5" style="114"/>
    <col min="257" max="257" width="1.25" style="114" customWidth="1"/>
    <col min="258" max="258" width="46.5" style="114" customWidth="1"/>
    <col min="259" max="259" width="3.625" style="114" customWidth="1"/>
    <col min="260" max="261" width="11.25" style="114" customWidth="1"/>
    <col min="262" max="262" width="8.75" style="114" customWidth="1"/>
    <col min="263" max="263" width="1.375" style="114" customWidth="1"/>
    <col min="264" max="512" width="9.5" style="114"/>
    <col min="513" max="513" width="1.25" style="114" customWidth="1"/>
    <col min="514" max="514" width="46.5" style="114" customWidth="1"/>
    <col min="515" max="515" width="3.625" style="114" customWidth="1"/>
    <col min="516" max="517" width="11.25" style="114" customWidth="1"/>
    <col min="518" max="518" width="8.75" style="114" customWidth="1"/>
    <col min="519" max="519" width="1.375" style="114" customWidth="1"/>
    <col min="520" max="768" width="9.5" style="114"/>
    <col min="769" max="769" width="1.25" style="114" customWidth="1"/>
    <col min="770" max="770" width="46.5" style="114" customWidth="1"/>
    <col min="771" max="771" width="3.625" style="114" customWidth="1"/>
    <col min="772" max="773" width="11.25" style="114" customWidth="1"/>
    <col min="774" max="774" width="8.75" style="114" customWidth="1"/>
    <col min="775" max="775" width="1.375" style="114" customWidth="1"/>
    <col min="776" max="1024" width="9.5" style="114"/>
    <col min="1025" max="1025" width="1.25" style="114" customWidth="1"/>
    <col min="1026" max="1026" width="46.5" style="114" customWidth="1"/>
    <col min="1027" max="1027" width="3.625" style="114" customWidth="1"/>
    <col min="1028" max="1029" width="11.25" style="114" customWidth="1"/>
    <col min="1030" max="1030" width="8.75" style="114" customWidth="1"/>
    <col min="1031" max="1031" width="1.375" style="114" customWidth="1"/>
    <col min="1032" max="1280" width="9.5" style="114"/>
    <col min="1281" max="1281" width="1.25" style="114" customWidth="1"/>
    <col min="1282" max="1282" width="46.5" style="114" customWidth="1"/>
    <col min="1283" max="1283" width="3.625" style="114" customWidth="1"/>
    <col min="1284" max="1285" width="11.25" style="114" customWidth="1"/>
    <col min="1286" max="1286" width="8.75" style="114" customWidth="1"/>
    <col min="1287" max="1287" width="1.375" style="114" customWidth="1"/>
    <col min="1288" max="1536" width="9.5" style="114"/>
    <col min="1537" max="1537" width="1.25" style="114" customWidth="1"/>
    <col min="1538" max="1538" width="46.5" style="114" customWidth="1"/>
    <col min="1539" max="1539" width="3.625" style="114" customWidth="1"/>
    <col min="1540" max="1541" width="11.25" style="114" customWidth="1"/>
    <col min="1542" max="1542" width="8.75" style="114" customWidth="1"/>
    <col min="1543" max="1543" width="1.375" style="114" customWidth="1"/>
    <col min="1544" max="1792" width="9.5" style="114"/>
    <col min="1793" max="1793" width="1.25" style="114" customWidth="1"/>
    <col min="1794" max="1794" width="46.5" style="114" customWidth="1"/>
    <col min="1795" max="1795" width="3.625" style="114" customWidth="1"/>
    <col min="1796" max="1797" width="11.25" style="114" customWidth="1"/>
    <col min="1798" max="1798" width="8.75" style="114" customWidth="1"/>
    <col min="1799" max="1799" width="1.375" style="114" customWidth="1"/>
    <col min="1800" max="2048" width="9.5" style="114"/>
    <col min="2049" max="2049" width="1.25" style="114" customWidth="1"/>
    <col min="2050" max="2050" width="46.5" style="114" customWidth="1"/>
    <col min="2051" max="2051" width="3.625" style="114" customWidth="1"/>
    <col min="2052" max="2053" width="11.25" style="114" customWidth="1"/>
    <col min="2054" max="2054" width="8.75" style="114" customWidth="1"/>
    <col min="2055" max="2055" width="1.375" style="114" customWidth="1"/>
    <col min="2056" max="2304" width="9.5" style="114"/>
    <col min="2305" max="2305" width="1.25" style="114" customWidth="1"/>
    <col min="2306" max="2306" width="46.5" style="114" customWidth="1"/>
    <col min="2307" max="2307" width="3.625" style="114" customWidth="1"/>
    <col min="2308" max="2309" width="11.25" style="114" customWidth="1"/>
    <col min="2310" max="2310" width="8.75" style="114" customWidth="1"/>
    <col min="2311" max="2311" width="1.375" style="114" customWidth="1"/>
    <col min="2312" max="2560" width="9.5" style="114"/>
    <col min="2561" max="2561" width="1.25" style="114" customWidth="1"/>
    <col min="2562" max="2562" width="46.5" style="114" customWidth="1"/>
    <col min="2563" max="2563" width="3.625" style="114" customWidth="1"/>
    <col min="2564" max="2565" width="11.25" style="114" customWidth="1"/>
    <col min="2566" max="2566" width="8.75" style="114" customWidth="1"/>
    <col min="2567" max="2567" width="1.375" style="114" customWidth="1"/>
    <col min="2568" max="2816" width="9.5" style="114"/>
    <col min="2817" max="2817" width="1.25" style="114" customWidth="1"/>
    <col min="2818" max="2818" width="46.5" style="114" customWidth="1"/>
    <col min="2819" max="2819" width="3.625" style="114" customWidth="1"/>
    <col min="2820" max="2821" width="11.25" style="114" customWidth="1"/>
    <col min="2822" max="2822" width="8.75" style="114" customWidth="1"/>
    <col min="2823" max="2823" width="1.375" style="114" customWidth="1"/>
    <col min="2824" max="3072" width="9.5" style="114"/>
    <col min="3073" max="3073" width="1.25" style="114" customWidth="1"/>
    <col min="3074" max="3074" width="46.5" style="114" customWidth="1"/>
    <col min="3075" max="3075" width="3.625" style="114" customWidth="1"/>
    <col min="3076" max="3077" width="11.25" style="114" customWidth="1"/>
    <col min="3078" max="3078" width="8.75" style="114" customWidth="1"/>
    <col min="3079" max="3079" width="1.375" style="114" customWidth="1"/>
    <col min="3080" max="3328" width="9.5" style="114"/>
    <col min="3329" max="3329" width="1.25" style="114" customWidth="1"/>
    <col min="3330" max="3330" width="46.5" style="114" customWidth="1"/>
    <col min="3331" max="3331" width="3.625" style="114" customWidth="1"/>
    <col min="3332" max="3333" width="11.25" style="114" customWidth="1"/>
    <col min="3334" max="3334" width="8.75" style="114" customWidth="1"/>
    <col min="3335" max="3335" width="1.375" style="114" customWidth="1"/>
    <col min="3336" max="3584" width="9.5" style="114"/>
    <col min="3585" max="3585" width="1.25" style="114" customWidth="1"/>
    <col min="3586" max="3586" width="46.5" style="114" customWidth="1"/>
    <col min="3587" max="3587" width="3.625" style="114" customWidth="1"/>
    <col min="3588" max="3589" width="11.25" style="114" customWidth="1"/>
    <col min="3590" max="3590" width="8.75" style="114" customWidth="1"/>
    <col min="3591" max="3591" width="1.375" style="114" customWidth="1"/>
    <col min="3592" max="3840" width="9.5" style="114"/>
    <col min="3841" max="3841" width="1.25" style="114" customWidth="1"/>
    <col min="3842" max="3842" width="46.5" style="114" customWidth="1"/>
    <col min="3843" max="3843" width="3.625" style="114" customWidth="1"/>
    <col min="3844" max="3845" width="11.25" style="114" customWidth="1"/>
    <col min="3846" max="3846" width="8.75" style="114" customWidth="1"/>
    <col min="3847" max="3847" width="1.375" style="114" customWidth="1"/>
    <col min="3848" max="4096" width="9.5" style="114"/>
    <col min="4097" max="4097" width="1.25" style="114" customWidth="1"/>
    <col min="4098" max="4098" width="46.5" style="114" customWidth="1"/>
    <col min="4099" max="4099" width="3.625" style="114" customWidth="1"/>
    <col min="4100" max="4101" width="11.25" style="114" customWidth="1"/>
    <col min="4102" max="4102" width="8.75" style="114" customWidth="1"/>
    <col min="4103" max="4103" width="1.375" style="114" customWidth="1"/>
    <col min="4104" max="4352" width="9.5" style="114"/>
    <col min="4353" max="4353" width="1.25" style="114" customWidth="1"/>
    <col min="4354" max="4354" width="46.5" style="114" customWidth="1"/>
    <col min="4355" max="4355" width="3.625" style="114" customWidth="1"/>
    <col min="4356" max="4357" width="11.25" style="114" customWidth="1"/>
    <col min="4358" max="4358" width="8.75" style="114" customWidth="1"/>
    <col min="4359" max="4359" width="1.375" style="114" customWidth="1"/>
    <col min="4360" max="4608" width="9.5" style="114"/>
    <col min="4609" max="4609" width="1.25" style="114" customWidth="1"/>
    <col min="4610" max="4610" width="46.5" style="114" customWidth="1"/>
    <col min="4611" max="4611" width="3.625" style="114" customWidth="1"/>
    <col min="4612" max="4613" width="11.25" style="114" customWidth="1"/>
    <col min="4614" max="4614" width="8.75" style="114" customWidth="1"/>
    <col min="4615" max="4615" width="1.375" style="114" customWidth="1"/>
    <col min="4616" max="4864" width="9.5" style="114"/>
    <col min="4865" max="4865" width="1.25" style="114" customWidth="1"/>
    <col min="4866" max="4866" width="46.5" style="114" customWidth="1"/>
    <col min="4867" max="4867" width="3.625" style="114" customWidth="1"/>
    <col min="4868" max="4869" width="11.25" style="114" customWidth="1"/>
    <col min="4870" max="4870" width="8.75" style="114" customWidth="1"/>
    <col min="4871" max="4871" width="1.375" style="114" customWidth="1"/>
    <col min="4872" max="5120" width="9.5" style="114"/>
    <col min="5121" max="5121" width="1.25" style="114" customWidth="1"/>
    <col min="5122" max="5122" width="46.5" style="114" customWidth="1"/>
    <col min="5123" max="5123" width="3.625" style="114" customWidth="1"/>
    <col min="5124" max="5125" width="11.25" style="114" customWidth="1"/>
    <col min="5126" max="5126" width="8.75" style="114" customWidth="1"/>
    <col min="5127" max="5127" width="1.375" style="114" customWidth="1"/>
    <col min="5128" max="5376" width="9.5" style="114"/>
    <col min="5377" max="5377" width="1.25" style="114" customWidth="1"/>
    <col min="5378" max="5378" width="46.5" style="114" customWidth="1"/>
    <col min="5379" max="5379" width="3.625" style="114" customWidth="1"/>
    <col min="5380" max="5381" width="11.25" style="114" customWidth="1"/>
    <col min="5382" max="5382" width="8.75" style="114" customWidth="1"/>
    <col min="5383" max="5383" width="1.375" style="114" customWidth="1"/>
    <col min="5384" max="5632" width="9.5" style="114"/>
    <col min="5633" max="5633" width="1.25" style="114" customWidth="1"/>
    <col min="5634" max="5634" width="46.5" style="114" customWidth="1"/>
    <col min="5635" max="5635" width="3.625" style="114" customWidth="1"/>
    <col min="5636" max="5637" width="11.25" style="114" customWidth="1"/>
    <col min="5638" max="5638" width="8.75" style="114" customWidth="1"/>
    <col min="5639" max="5639" width="1.375" style="114" customWidth="1"/>
    <col min="5640" max="5888" width="9.5" style="114"/>
    <col min="5889" max="5889" width="1.25" style="114" customWidth="1"/>
    <col min="5890" max="5890" width="46.5" style="114" customWidth="1"/>
    <col min="5891" max="5891" width="3.625" style="114" customWidth="1"/>
    <col min="5892" max="5893" width="11.25" style="114" customWidth="1"/>
    <col min="5894" max="5894" width="8.75" style="114" customWidth="1"/>
    <col min="5895" max="5895" width="1.375" style="114" customWidth="1"/>
    <col min="5896" max="6144" width="9.5" style="114"/>
    <col min="6145" max="6145" width="1.25" style="114" customWidth="1"/>
    <col min="6146" max="6146" width="46.5" style="114" customWidth="1"/>
    <col min="6147" max="6147" width="3.625" style="114" customWidth="1"/>
    <col min="6148" max="6149" width="11.25" style="114" customWidth="1"/>
    <col min="6150" max="6150" width="8.75" style="114" customWidth="1"/>
    <col min="6151" max="6151" width="1.375" style="114" customWidth="1"/>
    <col min="6152" max="6400" width="9.5" style="114"/>
    <col min="6401" max="6401" width="1.25" style="114" customWidth="1"/>
    <col min="6402" max="6402" width="46.5" style="114" customWidth="1"/>
    <col min="6403" max="6403" width="3.625" style="114" customWidth="1"/>
    <col min="6404" max="6405" width="11.25" style="114" customWidth="1"/>
    <col min="6406" max="6406" width="8.75" style="114" customWidth="1"/>
    <col min="6407" max="6407" width="1.375" style="114" customWidth="1"/>
    <col min="6408" max="6656" width="9.5" style="114"/>
    <col min="6657" max="6657" width="1.25" style="114" customWidth="1"/>
    <col min="6658" max="6658" width="46.5" style="114" customWidth="1"/>
    <col min="6659" max="6659" width="3.625" style="114" customWidth="1"/>
    <col min="6660" max="6661" width="11.25" style="114" customWidth="1"/>
    <col min="6662" max="6662" width="8.75" style="114" customWidth="1"/>
    <col min="6663" max="6663" width="1.375" style="114" customWidth="1"/>
    <col min="6664" max="6912" width="9.5" style="114"/>
    <col min="6913" max="6913" width="1.25" style="114" customWidth="1"/>
    <col min="6914" max="6914" width="46.5" style="114" customWidth="1"/>
    <col min="6915" max="6915" width="3.625" style="114" customWidth="1"/>
    <col min="6916" max="6917" width="11.25" style="114" customWidth="1"/>
    <col min="6918" max="6918" width="8.75" style="114" customWidth="1"/>
    <col min="6919" max="6919" width="1.375" style="114" customWidth="1"/>
    <col min="6920" max="7168" width="9.5" style="114"/>
    <col min="7169" max="7169" width="1.25" style="114" customWidth="1"/>
    <col min="7170" max="7170" width="46.5" style="114" customWidth="1"/>
    <col min="7171" max="7171" width="3.625" style="114" customWidth="1"/>
    <col min="7172" max="7173" width="11.25" style="114" customWidth="1"/>
    <col min="7174" max="7174" width="8.75" style="114" customWidth="1"/>
    <col min="7175" max="7175" width="1.375" style="114" customWidth="1"/>
    <col min="7176" max="7424" width="9.5" style="114"/>
    <col min="7425" max="7425" width="1.25" style="114" customWidth="1"/>
    <col min="7426" max="7426" width="46.5" style="114" customWidth="1"/>
    <col min="7427" max="7427" width="3.625" style="114" customWidth="1"/>
    <col min="7428" max="7429" width="11.25" style="114" customWidth="1"/>
    <col min="7430" max="7430" width="8.75" style="114" customWidth="1"/>
    <col min="7431" max="7431" width="1.375" style="114" customWidth="1"/>
    <col min="7432" max="7680" width="9.5" style="114"/>
    <col min="7681" max="7681" width="1.25" style="114" customWidth="1"/>
    <col min="7682" max="7682" width="46.5" style="114" customWidth="1"/>
    <col min="7683" max="7683" width="3.625" style="114" customWidth="1"/>
    <col min="7684" max="7685" width="11.25" style="114" customWidth="1"/>
    <col min="7686" max="7686" width="8.75" style="114" customWidth="1"/>
    <col min="7687" max="7687" width="1.375" style="114" customWidth="1"/>
    <col min="7688" max="7936" width="9.5" style="114"/>
    <col min="7937" max="7937" width="1.25" style="114" customWidth="1"/>
    <col min="7938" max="7938" width="46.5" style="114" customWidth="1"/>
    <col min="7939" max="7939" width="3.625" style="114" customWidth="1"/>
    <col min="7940" max="7941" width="11.25" style="114" customWidth="1"/>
    <col min="7942" max="7942" width="8.75" style="114" customWidth="1"/>
    <col min="7943" max="7943" width="1.375" style="114" customWidth="1"/>
    <col min="7944" max="8192" width="9.5" style="114"/>
    <col min="8193" max="8193" width="1.25" style="114" customWidth="1"/>
    <col min="8194" max="8194" width="46.5" style="114" customWidth="1"/>
    <col min="8195" max="8195" width="3.625" style="114" customWidth="1"/>
    <col min="8196" max="8197" width="11.25" style="114" customWidth="1"/>
    <col min="8198" max="8198" width="8.75" style="114" customWidth="1"/>
    <col min="8199" max="8199" width="1.375" style="114" customWidth="1"/>
    <col min="8200" max="8448" width="9.5" style="114"/>
    <col min="8449" max="8449" width="1.25" style="114" customWidth="1"/>
    <col min="8450" max="8450" width="46.5" style="114" customWidth="1"/>
    <col min="8451" max="8451" width="3.625" style="114" customWidth="1"/>
    <col min="8452" max="8453" width="11.25" style="114" customWidth="1"/>
    <col min="8454" max="8454" width="8.75" style="114" customWidth="1"/>
    <col min="8455" max="8455" width="1.375" style="114" customWidth="1"/>
    <col min="8456" max="8704" width="9.5" style="114"/>
    <col min="8705" max="8705" width="1.25" style="114" customWidth="1"/>
    <col min="8706" max="8706" width="46.5" style="114" customWidth="1"/>
    <col min="8707" max="8707" width="3.625" style="114" customWidth="1"/>
    <col min="8708" max="8709" width="11.25" style="114" customWidth="1"/>
    <col min="8710" max="8710" width="8.75" style="114" customWidth="1"/>
    <col min="8711" max="8711" width="1.375" style="114" customWidth="1"/>
    <col min="8712" max="8960" width="9.5" style="114"/>
    <col min="8961" max="8961" width="1.25" style="114" customWidth="1"/>
    <col min="8962" max="8962" width="46.5" style="114" customWidth="1"/>
    <col min="8963" max="8963" width="3.625" style="114" customWidth="1"/>
    <col min="8964" max="8965" width="11.25" style="114" customWidth="1"/>
    <col min="8966" max="8966" width="8.75" style="114" customWidth="1"/>
    <col min="8967" max="8967" width="1.375" style="114" customWidth="1"/>
    <col min="8968" max="9216" width="9.5" style="114"/>
    <col min="9217" max="9217" width="1.25" style="114" customWidth="1"/>
    <col min="9218" max="9218" width="46.5" style="114" customWidth="1"/>
    <col min="9219" max="9219" width="3.625" style="114" customWidth="1"/>
    <col min="9220" max="9221" width="11.25" style="114" customWidth="1"/>
    <col min="9222" max="9222" width="8.75" style="114" customWidth="1"/>
    <col min="9223" max="9223" width="1.375" style="114" customWidth="1"/>
    <col min="9224" max="9472" width="9.5" style="114"/>
    <col min="9473" max="9473" width="1.25" style="114" customWidth="1"/>
    <col min="9474" max="9474" width="46.5" style="114" customWidth="1"/>
    <col min="9475" max="9475" width="3.625" style="114" customWidth="1"/>
    <col min="9476" max="9477" width="11.25" style="114" customWidth="1"/>
    <col min="9478" max="9478" width="8.75" style="114" customWidth="1"/>
    <col min="9479" max="9479" width="1.375" style="114" customWidth="1"/>
    <col min="9480" max="9728" width="9.5" style="114"/>
    <col min="9729" max="9729" width="1.25" style="114" customWidth="1"/>
    <col min="9730" max="9730" width="46.5" style="114" customWidth="1"/>
    <col min="9731" max="9731" width="3.625" style="114" customWidth="1"/>
    <col min="9732" max="9733" width="11.25" style="114" customWidth="1"/>
    <col min="9734" max="9734" width="8.75" style="114" customWidth="1"/>
    <col min="9735" max="9735" width="1.375" style="114" customWidth="1"/>
    <col min="9736" max="9984" width="9.5" style="114"/>
    <col min="9985" max="9985" width="1.25" style="114" customWidth="1"/>
    <col min="9986" max="9986" width="46.5" style="114" customWidth="1"/>
    <col min="9987" max="9987" width="3.625" style="114" customWidth="1"/>
    <col min="9988" max="9989" width="11.25" style="114" customWidth="1"/>
    <col min="9990" max="9990" width="8.75" style="114" customWidth="1"/>
    <col min="9991" max="9991" width="1.375" style="114" customWidth="1"/>
    <col min="9992" max="10240" width="9.5" style="114"/>
    <col min="10241" max="10241" width="1.25" style="114" customWidth="1"/>
    <col min="10242" max="10242" width="46.5" style="114" customWidth="1"/>
    <col min="10243" max="10243" width="3.625" style="114" customWidth="1"/>
    <col min="10244" max="10245" width="11.25" style="114" customWidth="1"/>
    <col min="10246" max="10246" width="8.75" style="114" customWidth="1"/>
    <col min="10247" max="10247" width="1.375" style="114" customWidth="1"/>
    <col min="10248" max="10496" width="9.5" style="114"/>
    <col min="10497" max="10497" width="1.25" style="114" customWidth="1"/>
    <col min="10498" max="10498" width="46.5" style="114" customWidth="1"/>
    <col min="10499" max="10499" width="3.625" style="114" customWidth="1"/>
    <col min="10500" max="10501" width="11.25" style="114" customWidth="1"/>
    <col min="10502" max="10502" width="8.75" style="114" customWidth="1"/>
    <col min="10503" max="10503" width="1.375" style="114" customWidth="1"/>
    <col min="10504" max="10752" width="9.5" style="114"/>
    <col min="10753" max="10753" width="1.25" style="114" customWidth="1"/>
    <col min="10754" max="10754" width="46.5" style="114" customWidth="1"/>
    <col min="10755" max="10755" width="3.625" style="114" customWidth="1"/>
    <col min="10756" max="10757" width="11.25" style="114" customWidth="1"/>
    <col min="10758" max="10758" width="8.75" style="114" customWidth="1"/>
    <col min="10759" max="10759" width="1.375" style="114" customWidth="1"/>
    <col min="10760" max="11008" width="9.5" style="114"/>
    <col min="11009" max="11009" width="1.25" style="114" customWidth="1"/>
    <col min="11010" max="11010" width="46.5" style="114" customWidth="1"/>
    <col min="11011" max="11011" width="3.625" style="114" customWidth="1"/>
    <col min="11012" max="11013" width="11.25" style="114" customWidth="1"/>
    <col min="11014" max="11014" width="8.75" style="114" customWidth="1"/>
    <col min="11015" max="11015" width="1.375" style="114" customWidth="1"/>
    <col min="11016" max="11264" width="9.5" style="114"/>
    <col min="11265" max="11265" width="1.25" style="114" customWidth="1"/>
    <col min="11266" max="11266" width="46.5" style="114" customWidth="1"/>
    <col min="11267" max="11267" width="3.625" style="114" customWidth="1"/>
    <col min="11268" max="11269" width="11.25" style="114" customWidth="1"/>
    <col min="11270" max="11270" width="8.75" style="114" customWidth="1"/>
    <col min="11271" max="11271" width="1.375" style="114" customWidth="1"/>
    <col min="11272" max="11520" width="9.5" style="114"/>
    <col min="11521" max="11521" width="1.25" style="114" customWidth="1"/>
    <col min="11522" max="11522" width="46.5" style="114" customWidth="1"/>
    <col min="11523" max="11523" width="3.625" style="114" customWidth="1"/>
    <col min="11524" max="11525" width="11.25" style="114" customWidth="1"/>
    <col min="11526" max="11526" width="8.75" style="114" customWidth="1"/>
    <col min="11527" max="11527" width="1.375" style="114" customWidth="1"/>
    <col min="11528" max="11776" width="9.5" style="114"/>
    <col min="11777" max="11777" width="1.25" style="114" customWidth="1"/>
    <col min="11778" max="11778" width="46.5" style="114" customWidth="1"/>
    <col min="11779" max="11779" width="3.625" style="114" customWidth="1"/>
    <col min="11780" max="11781" width="11.25" style="114" customWidth="1"/>
    <col min="11782" max="11782" width="8.75" style="114" customWidth="1"/>
    <col min="11783" max="11783" width="1.375" style="114" customWidth="1"/>
    <col min="11784" max="12032" width="9.5" style="114"/>
    <col min="12033" max="12033" width="1.25" style="114" customWidth="1"/>
    <col min="12034" max="12034" width="46.5" style="114" customWidth="1"/>
    <col min="12035" max="12035" width="3.625" style="114" customWidth="1"/>
    <col min="12036" max="12037" width="11.25" style="114" customWidth="1"/>
    <col min="12038" max="12038" width="8.75" style="114" customWidth="1"/>
    <col min="12039" max="12039" width="1.375" style="114" customWidth="1"/>
    <col min="12040" max="12288" width="9.5" style="114"/>
    <col min="12289" max="12289" width="1.25" style="114" customWidth="1"/>
    <col min="12290" max="12290" width="46.5" style="114" customWidth="1"/>
    <col min="12291" max="12291" width="3.625" style="114" customWidth="1"/>
    <col min="12292" max="12293" width="11.25" style="114" customWidth="1"/>
    <col min="12294" max="12294" width="8.75" style="114" customWidth="1"/>
    <col min="12295" max="12295" width="1.375" style="114" customWidth="1"/>
    <col min="12296" max="12544" width="9.5" style="114"/>
    <col min="12545" max="12545" width="1.25" style="114" customWidth="1"/>
    <col min="12546" max="12546" width="46.5" style="114" customWidth="1"/>
    <col min="12547" max="12547" width="3.625" style="114" customWidth="1"/>
    <col min="12548" max="12549" width="11.25" style="114" customWidth="1"/>
    <col min="12550" max="12550" width="8.75" style="114" customWidth="1"/>
    <col min="12551" max="12551" width="1.375" style="114" customWidth="1"/>
    <col min="12552" max="12800" width="9.5" style="114"/>
    <col min="12801" max="12801" width="1.25" style="114" customWidth="1"/>
    <col min="12802" max="12802" width="46.5" style="114" customWidth="1"/>
    <col min="12803" max="12803" width="3.625" style="114" customWidth="1"/>
    <col min="12804" max="12805" width="11.25" style="114" customWidth="1"/>
    <col min="12806" max="12806" width="8.75" style="114" customWidth="1"/>
    <col min="12807" max="12807" width="1.375" style="114" customWidth="1"/>
    <col min="12808" max="13056" width="9.5" style="114"/>
    <col min="13057" max="13057" width="1.25" style="114" customWidth="1"/>
    <col min="13058" max="13058" width="46.5" style="114" customWidth="1"/>
    <col min="13059" max="13059" width="3.625" style="114" customWidth="1"/>
    <col min="13060" max="13061" width="11.25" style="114" customWidth="1"/>
    <col min="13062" max="13062" width="8.75" style="114" customWidth="1"/>
    <col min="13063" max="13063" width="1.375" style="114" customWidth="1"/>
    <col min="13064" max="13312" width="9.5" style="114"/>
    <col min="13313" max="13313" width="1.25" style="114" customWidth="1"/>
    <col min="13314" max="13314" width="46.5" style="114" customWidth="1"/>
    <col min="13315" max="13315" width="3.625" style="114" customWidth="1"/>
    <col min="13316" max="13317" width="11.25" style="114" customWidth="1"/>
    <col min="13318" max="13318" width="8.75" style="114" customWidth="1"/>
    <col min="13319" max="13319" width="1.375" style="114" customWidth="1"/>
    <col min="13320" max="13568" width="9.5" style="114"/>
    <col min="13569" max="13569" width="1.25" style="114" customWidth="1"/>
    <col min="13570" max="13570" width="46.5" style="114" customWidth="1"/>
    <col min="13571" max="13571" width="3.625" style="114" customWidth="1"/>
    <col min="13572" max="13573" width="11.25" style="114" customWidth="1"/>
    <col min="13574" max="13574" width="8.75" style="114" customWidth="1"/>
    <col min="13575" max="13575" width="1.375" style="114" customWidth="1"/>
    <col min="13576" max="13824" width="9.5" style="114"/>
    <col min="13825" max="13825" width="1.25" style="114" customWidth="1"/>
    <col min="13826" max="13826" width="46.5" style="114" customWidth="1"/>
    <col min="13827" max="13827" width="3.625" style="114" customWidth="1"/>
    <col min="13828" max="13829" width="11.25" style="114" customWidth="1"/>
    <col min="13830" max="13830" width="8.75" style="114" customWidth="1"/>
    <col min="13831" max="13831" width="1.375" style="114" customWidth="1"/>
    <col min="13832" max="14080" width="9.5" style="114"/>
    <col min="14081" max="14081" width="1.25" style="114" customWidth="1"/>
    <col min="14082" max="14082" width="46.5" style="114" customWidth="1"/>
    <col min="14083" max="14083" width="3.625" style="114" customWidth="1"/>
    <col min="14084" max="14085" width="11.25" style="114" customWidth="1"/>
    <col min="14086" max="14086" width="8.75" style="114" customWidth="1"/>
    <col min="14087" max="14087" width="1.375" style="114" customWidth="1"/>
    <col min="14088" max="14336" width="9.5" style="114"/>
    <col min="14337" max="14337" width="1.25" style="114" customWidth="1"/>
    <col min="14338" max="14338" width="46.5" style="114" customWidth="1"/>
    <col min="14339" max="14339" width="3.625" style="114" customWidth="1"/>
    <col min="14340" max="14341" width="11.25" style="114" customWidth="1"/>
    <col min="14342" max="14342" width="8.75" style="114" customWidth="1"/>
    <col min="14343" max="14343" width="1.375" style="114" customWidth="1"/>
    <col min="14344" max="14592" width="9.5" style="114"/>
    <col min="14593" max="14593" width="1.25" style="114" customWidth="1"/>
    <col min="14594" max="14594" width="46.5" style="114" customWidth="1"/>
    <col min="14595" max="14595" width="3.625" style="114" customWidth="1"/>
    <col min="14596" max="14597" width="11.25" style="114" customWidth="1"/>
    <col min="14598" max="14598" width="8.75" style="114" customWidth="1"/>
    <col min="14599" max="14599" width="1.375" style="114" customWidth="1"/>
    <col min="14600" max="14848" width="9.5" style="114"/>
    <col min="14849" max="14849" width="1.25" style="114" customWidth="1"/>
    <col min="14850" max="14850" width="46.5" style="114" customWidth="1"/>
    <col min="14851" max="14851" width="3.625" style="114" customWidth="1"/>
    <col min="14852" max="14853" width="11.25" style="114" customWidth="1"/>
    <col min="14854" max="14854" width="8.75" style="114" customWidth="1"/>
    <col min="14855" max="14855" width="1.375" style="114" customWidth="1"/>
    <col min="14856" max="15104" width="9.5" style="114"/>
    <col min="15105" max="15105" width="1.25" style="114" customWidth="1"/>
    <col min="15106" max="15106" width="46.5" style="114" customWidth="1"/>
    <col min="15107" max="15107" width="3.625" style="114" customWidth="1"/>
    <col min="15108" max="15109" width="11.25" style="114" customWidth="1"/>
    <col min="15110" max="15110" width="8.75" style="114" customWidth="1"/>
    <col min="15111" max="15111" width="1.375" style="114" customWidth="1"/>
    <col min="15112" max="15360" width="9.5" style="114"/>
    <col min="15361" max="15361" width="1.25" style="114" customWidth="1"/>
    <col min="15362" max="15362" width="46.5" style="114" customWidth="1"/>
    <col min="15363" max="15363" width="3.625" style="114" customWidth="1"/>
    <col min="15364" max="15365" width="11.25" style="114" customWidth="1"/>
    <col min="15366" max="15366" width="8.75" style="114" customWidth="1"/>
    <col min="15367" max="15367" width="1.375" style="114" customWidth="1"/>
    <col min="15368" max="15616" width="9.5" style="114"/>
    <col min="15617" max="15617" width="1.25" style="114" customWidth="1"/>
    <col min="15618" max="15618" width="46.5" style="114" customWidth="1"/>
    <col min="15619" max="15619" width="3.625" style="114" customWidth="1"/>
    <col min="15620" max="15621" width="11.25" style="114" customWidth="1"/>
    <col min="15622" max="15622" width="8.75" style="114" customWidth="1"/>
    <col min="15623" max="15623" width="1.375" style="114" customWidth="1"/>
    <col min="15624" max="15872" width="9.5" style="114"/>
    <col min="15873" max="15873" width="1.25" style="114" customWidth="1"/>
    <col min="15874" max="15874" width="46.5" style="114" customWidth="1"/>
    <col min="15875" max="15875" width="3.625" style="114" customWidth="1"/>
    <col min="15876" max="15877" width="11.25" style="114" customWidth="1"/>
    <col min="15878" max="15878" width="8.75" style="114" customWidth="1"/>
    <col min="15879" max="15879" width="1.375" style="114" customWidth="1"/>
    <col min="15880" max="16128" width="9.5" style="114"/>
    <col min="16129" max="16129" width="1.25" style="114" customWidth="1"/>
    <col min="16130" max="16130" width="46.5" style="114" customWidth="1"/>
    <col min="16131" max="16131" width="3.625" style="114" customWidth="1"/>
    <col min="16132" max="16133" width="11.25" style="114" customWidth="1"/>
    <col min="16134" max="16134" width="8.75" style="114" customWidth="1"/>
    <col min="16135" max="16135" width="1.375" style="114" customWidth="1"/>
    <col min="16136" max="16384" width="9.5" style="114"/>
  </cols>
  <sheetData>
    <row r="1" spans="2:6" s="115" customFormat="1" x14ac:dyDescent="0.2">
      <c r="B1" s="116"/>
      <c r="C1" s="117"/>
      <c r="D1" s="117"/>
      <c r="E1" s="117"/>
      <c r="F1" s="117"/>
    </row>
    <row r="2" spans="2:6" x14ac:dyDescent="0.2">
      <c r="B2" s="3" t="s">
        <v>62</v>
      </c>
      <c r="C2" s="3"/>
      <c r="D2" s="3"/>
      <c r="E2" s="3"/>
      <c r="F2" s="3"/>
    </row>
    <row r="3" spans="2:6" ht="15.75" customHeight="1" x14ac:dyDescent="0.2">
      <c r="B3" s="2" t="s">
        <v>63</v>
      </c>
      <c r="C3" s="2"/>
      <c r="D3" s="2"/>
      <c r="E3" s="2"/>
      <c r="F3" s="2"/>
    </row>
    <row r="4" spans="2:6" ht="15.75" customHeight="1" x14ac:dyDescent="0.2">
      <c r="B4" s="118"/>
      <c r="C4" s="119"/>
      <c r="D4" s="119"/>
      <c r="E4" s="119"/>
      <c r="F4" s="120"/>
    </row>
    <row r="5" spans="2:6" x14ac:dyDescent="0.2">
      <c r="B5" s="121" t="s">
        <v>64</v>
      </c>
      <c r="C5" s="115"/>
      <c r="D5" s="115"/>
      <c r="E5" s="115"/>
      <c r="F5" s="122"/>
    </row>
    <row r="6" spans="2:6" ht="26.25" customHeight="1" x14ac:dyDescent="0.2">
      <c r="B6" s="1" t="s">
        <v>65</v>
      </c>
      <c r="C6" s="1"/>
      <c r="D6" s="1"/>
      <c r="E6" s="1"/>
      <c r="F6" s="1"/>
    </row>
    <row r="7" spans="2:6" ht="7.5" customHeight="1" x14ac:dyDescent="0.2">
      <c r="B7" s="123"/>
      <c r="C7" s="124"/>
      <c r="D7" s="124"/>
      <c r="E7" s="124"/>
      <c r="F7" s="125"/>
    </row>
    <row r="8" spans="2:6" x14ac:dyDescent="0.2">
      <c r="B8" s="126" t="s">
        <v>66</v>
      </c>
      <c r="C8" s="127"/>
      <c r="D8" s="128"/>
      <c r="E8" s="117"/>
      <c r="F8" s="129"/>
    </row>
    <row r="9" spans="2:6" x14ac:dyDescent="0.2">
      <c r="B9" s="130" t="s">
        <v>67</v>
      </c>
      <c r="C9" s="128"/>
      <c r="D9" s="131"/>
      <c r="E9" s="132" t="s">
        <v>68</v>
      </c>
      <c r="F9" s="133"/>
    </row>
    <row r="10" spans="2:6" x14ac:dyDescent="0.2">
      <c r="B10" s="134"/>
      <c r="C10" s="127"/>
      <c r="D10" s="135"/>
      <c r="E10" s="127"/>
      <c r="F10" s="129"/>
    </row>
    <row r="11" spans="2:6" x14ac:dyDescent="0.2">
      <c r="B11" s="136" t="s">
        <v>69</v>
      </c>
      <c r="C11" s="137"/>
      <c r="D11" s="137"/>
      <c r="E11" s="137"/>
      <c r="F11" s="138"/>
    </row>
    <row r="12" spans="2:6" x14ac:dyDescent="0.2">
      <c r="B12" s="126" t="s">
        <v>70</v>
      </c>
      <c r="C12" s="127" t="s">
        <v>71</v>
      </c>
      <c r="D12" s="139"/>
      <c r="E12" s="140" t="s">
        <v>72</v>
      </c>
      <c r="F12" s="133"/>
    </row>
    <row r="13" spans="2:6" x14ac:dyDescent="0.2">
      <c r="B13" s="126" t="s">
        <v>73</v>
      </c>
      <c r="C13" s="127" t="s">
        <v>71</v>
      </c>
      <c r="D13" s="141"/>
      <c r="E13" s="140" t="s">
        <v>72</v>
      </c>
      <c r="F13" s="133"/>
    </row>
    <row r="14" spans="2:6" x14ac:dyDescent="0.2">
      <c r="B14" s="126" t="s">
        <v>74</v>
      </c>
      <c r="C14" s="127" t="s">
        <v>71</v>
      </c>
      <c r="D14" s="142"/>
      <c r="E14" s="140" t="s">
        <v>72</v>
      </c>
      <c r="F14" s="133"/>
    </row>
    <row r="15" spans="2:6" x14ac:dyDescent="0.2">
      <c r="B15" s="143"/>
      <c r="C15" s="144"/>
      <c r="D15" s="145"/>
      <c r="E15" s="146"/>
      <c r="F15" s="133"/>
    </row>
    <row r="16" spans="2:6" x14ac:dyDescent="0.2">
      <c r="F16" s="147"/>
    </row>
  </sheetData>
  <mergeCells count="3">
    <mergeCell ref="B2:F2"/>
    <mergeCell ref="B3:F3"/>
    <mergeCell ref="B6:F6"/>
  </mergeCells>
  <conditionalFormatting sqref="B3:B4">
    <cfRule type="cellIs" dxfId="2" priority="3" operator="equal">
      <formula>"A calculer"</formula>
    </cfRule>
  </conditionalFormatting>
  <conditionalFormatting sqref="D9 D12:D14">
    <cfRule type="cellIs" dxfId="1" priority="2" operator="lessThan">
      <formula>1</formula>
    </cfRule>
  </conditionalFormatting>
  <conditionalFormatting sqref="E1:F1">
    <cfRule type="cellIs" dxfId="0" priority="4" operator="equal">
      <formula>"A calculer"</formula>
    </cfRule>
  </conditionalFormatting>
  <printOptions horizontalCentered="1"/>
  <pageMargins left="0.35416666666666702" right="0.15763888888888899" top="0.59027777777777801" bottom="0.62986111111111098" header="0.23611111111111099" footer="0.196527777777778"/>
  <pageSetup paperSize="9" scale="98" fitToHeight="0" orientation="portrait" horizontalDpi="300" verticalDpi="300" r:id="rId1"/>
  <headerFooter>
    <oddHeader>&amp;L&amp;8DIJON (21) - Cathédrale St Bénigne
Restauration de la flèche &amp;R&amp;8BPU - Lot 02  : Grue - Conducteur de grue</oddHeader>
    <oddFooter>&amp;R&amp;8ARCHIPAT - M. BACOT Architecte en Chef des MH     -     Juillet 2025 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8</vt:i4>
      </vt:variant>
    </vt:vector>
  </HeadingPairs>
  <TitlesOfParts>
    <vt:vector size="12" baseType="lpstr">
      <vt:lpstr>DPGF</vt:lpstr>
      <vt:lpstr>BPU</vt:lpstr>
      <vt:lpstr>RECAP</vt:lpstr>
      <vt:lpstr>DEPENSES CONTROLEES</vt:lpstr>
      <vt:lpstr>BPU!Impression_des_titres</vt:lpstr>
      <vt:lpstr>'DEPENSES CONTROLEES'!Impression_des_titres</vt:lpstr>
      <vt:lpstr>DPGF!Impression_des_titres</vt:lpstr>
      <vt:lpstr>RECAP!Impression_des_titres</vt:lpstr>
      <vt:lpstr>BPU!Zone_d_impression</vt:lpstr>
      <vt:lpstr>'DEPENSES CONTROLEES'!Zone_d_impression</vt:lpstr>
      <vt:lpstr>DPGF!Zone_d_impression</vt:lpstr>
      <vt:lpstr>RECAP!Zone_d_impression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FLECHE &amp; SSI</dc:title>
  <dc:subject>lot 02</dc:subject>
  <dc:creator/>
  <cp:keywords>DIJON</cp:keywords>
  <dc:description/>
  <cp:lastModifiedBy>JACQUET Gérard</cp:lastModifiedBy>
  <cp:revision>1</cp:revision>
  <dcterms:created xsi:type="dcterms:W3CDTF">2025-08-22T15:48:50Z</dcterms:created>
  <dcterms:modified xsi:type="dcterms:W3CDTF">2025-08-22T13:52:57Z</dcterms:modified>
  <dc:language>fr-FR</dc:language>
</cp:coreProperties>
</file>